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NMA\Documents\2024 COMPOSITE BUDGET\"/>
    </mc:Choice>
  </mc:AlternateContent>
  <bookViews>
    <workbookView xWindow="240" yWindow="60" windowWidth="11760" windowHeight="5550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C144" i="1" l="1"/>
  <c r="C54" i="2" l="1"/>
  <c r="C20" i="1" l="1"/>
  <c r="C129" i="1"/>
  <c r="C86" i="2" l="1"/>
  <c r="C74" i="1" l="1"/>
  <c r="E71" i="2" l="1"/>
  <c r="E105" i="1"/>
  <c r="F99" i="1" l="1"/>
  <c r="G104" i="1"/>
  <c r="F102" i="1"/>
  <c r="E100" i="1" l="1"/>
  <c r="E103" i="1" s="1"/>
  <c r="E99" i="1"/>
  <c r="F9" i="1"/>
  <c r="C57" i="1" l="1"/>
  <c r="C70" i="2" l="1"/>
  <c r="C45" i="2" l="1"/>
  <c r="C66" i="1" l="1"/>
  <c r="C108" i="1" l="1"/>
  <c r="G105" i="1" l="1"/>
  <c r="E108" i="1"/>
  <c r="C88" i="1" l="1"/>
  <c r="G57" i="1" l="1"/>
  <c r="G58" i="1"/>
  <c r="C28" i="2"/>
  <c r="F31" i="2" l="1"/>
  <c r="F26" i="2"/>
  <c r="F28" i="2" s="1"/>
  <c r="E32" i="2"/>
  <c r="E28" i="2"/>
  <c r="E26" i="2"/>
  <c r="E31" i="2" s="1"/>
  <c r="E24" i="2" s="1"/>
</calcChain>
</file>

<file path=xl/sharedStrings.xml><?xml version="1.0" encoding="utf-8"?>
<sst xmlns="http://schemas.openxmlformats.org/spreadsheetml/2006/main" count="215" uniqueCount="165">
  <si>
    <t>ITEM</t>
  </si>
  <si>
    <t>TOTAL IGF</t>
  </si>
  <si>
    <t>TOTAL</t>
  </si>
  <si>
    <t>IGF DETAILS</t>
  </si>
  <si>
    <t>Property Rates</t>
  </si>
  <si>
    <t xml:space="preserve">Fees </t>
  </si>
  <si>
    <t>Fines</t>
  </si>
  <si>
    <t>Licenses</t>
  </si>
  <si>
    <t>Land</t>
  </si>
  <si>
    <t>Rent</t>
  </si>
  <si>
    <t>Investment</t>
  </si>
  <si>
    <t>Basic Rates</t>
  </si>
  <si>
    <t>PROGRAM/PROJECT</t>
  </si>
  <si>
    <t>ACTIVITY/PROGRAMME</t>
  </si>
  <si>
    <t>PROJECTS</t>
  </si>
  <si>
    <t>REVENUE BUDGET- ALL SOURCES</t>
  </si>
  <si>
    <t>MP COMMON FUND</t>
  </si>
  <si>
    <t xml:space="preserve">COMPENSATION OF EMPLOYEES </t>
  </si>
  <si>
    <t>GOG (GOODS &amp; SERVICES)</t>
  </si>
  <si>
    <t>INTERNALLY GENERATED FUND (IGF)</t>
  </si>
  <si>
    <t>PERSONS WITH DISABILITY (PWD) FUNDS</t>
  </si>
  <si>
    <t>GHANA PRODUCTIVITY SAFETY NET PROJECT (GPSNP)</t>
  </si>
  <si>
    <t xml:space="preserve">Compensation For Casual Staff </t>
  </si>
  <si>
    <t>Capacity Building Meetings &amp; Workshops</t>
  </si>
  <si>
    <t>Maintenance &amp; Repairs Of Official Vehicles</t>
  </si>
  <si>
    <t>Fuel And Lubricants For Official Vehicles</t>
  </si>
  <si>
    <t>Maintenance Of General office Equipment</t>
  </si>
  <si>
    <t>Procurement Of Stationery And Other Office Facilities</t>
  </si>
  <si>
    <t>Donations</t>
  </si>
  <si>
    <t>Support To Departments For G&amp;S Activities (SWCD, Education, Nadmo, Phy. Planning, Works, BAC &amp; Agric)</t>
  </si>
  <si>
    <t>Provision for Management and Coordination of GPSNP sub-projects in the Municipality</t>
  </si>
  <si>
    <t>District response on malaria (0.5%)</t>
  </si>
  <si>
    <t>Support to self-help projects (5%)</t>
  </si>
  <si>
    <t xml:space="preserve">Strengthening of sub-district structures (2%) </t>
  </si>
  <si>
    <t>Support to National Celebrations</t>
  </si>
  <si>
    <t>Support to the Security services</t>
  </si>
  <si>
    <t>Running Cost of official vehicles</t>
  </si>
  <si>
    <t>Maintenance of official vehicles</t>
  </si>
  <si>
    <t>Procurement of Stationery</t>
  </si>
  <si>
    <t>Monitoring of Projects &amp; programmes</t>
  </si>
  <si>
    <t>Support to Health Programmes</t>
  </si>
  <si>
    <t>Provision for Covid-19 Related Expenditure</t>
  </si>
  <si>
    <t>Support to Rural Enterprise Programme (BAC)</t>
  </si>
  <si>
    <t>Budget preparation and reporting (stakeholder forum,gazette fee-fixing,Budget hearing)</t>
  </si>
  <si>
    <t>TOATAL ASSETS</t>
  </si>
  <si>
    <t>S/N</t>
  </si>
  <si>
    <t xml:space="preserve">SUMMARY OF DRAFT 2021 COMPOSITE BUDGET OF THE AHAFO ANO NORTH MUNICIPAL ASSEMBLY </t>
  </si>
  <si>
    <t>Payment of Transfer Grant</t>
  </si>
  <si>
    <t>Hosting of Official Guests</t>
  </si>
  <si>
    <t>Community Visits by MCE</t>
  </si>
  <si>
    <t>Women Empowerment Activities</t>
  </si>
  <si>
    <t>Disaster Prevention and Management</t>
  </si>
  <si>
    <t>AMT. ALLOCATED (GH₵)</t>
  </si>
  <si>
    <t>AMOUNT ALLOCATED (GH₵)</t>
  </si>
  <si>
    <t>DEPARTMENT</t>
  </si>
  <si>
    <t>Scholarship &amp; burseries</t>
  </si>
  <si>
    <t>Organise National Farmers' Day Celebrations</t>
  </si>
  <si>
    <t>Support to Government Flagship Projects</t>
  </si>
  <si>
    <t>Support to Security Operations</t>
  </si>
  <si>
    <t>Commission to Revenue Collectors</t>
  </si>
  <si>
    <t>Central Administration</t>
  </si>
  <si>
    <t>Works Department</t>
  </si>
  <si>
    <t>Procurement of Value Books</t>
  </si>
  <si>
    <t>Revenue Mobilization Activities</t>
  </si>
  <si>
    <t>Reshape/Rehabilitate town road/ feeder roads in the Municipality</t>
  </si>
  <si>
    <t>Renovation of Betiako Health Centre</t>
  </si>
  <si>
    <t>Bank Charges</t>
  </si>
  <si>
    <t>Complete the construction of 1No. 6-Unit Classroom with auxillary facilities at Odikro Nkwanta</t>
  </si>
  <si>
    <t>Complete the construction of 1No. 6-Unit Classroom with auxillary facilities at  Nfante</t>
  </si>
  <si>
    <t>Presiding Member Allowance</t>
  </si>
  <si>
    <t>District education fund and support to sports and culture (2%)</t>
  </si>
  <si>
    <t>Complete Construction of Teachers Bungalow at Akrofoso</t>
  </si>
  <si>
    <t>Complete  Construction of 1 No. Zonal Council Office at Akwasiase</t>
  </si>
  <si>
    <t>Evacuate Refuse Dumps at Tepa Ward 3 &amp; 4 and Subriso</t>
  </si>
  <si>
    <r>
      <t>AMOUNT ALLOCATED GH</t>
    </r>
    <r>
      <rPr>
        <b/>
        <sz val="9"/>
        <color theme="1"/>
        <rFont val="Calibri"/>
        <family val="2"/>
      </rPr>
      <t>¢</t>
    </r>
  </si>
  <si>
    <t xml:space="preserve"> </t>
  </si>
  <si>
    <t>DACF-RFG CAPACITY BUILDING</t>
  </si>
  <si>
    <t>Undertake Periodic Monitoring and Evaluation of Project deliverables</t>
  </si>
  <si>
    <t>Social and Environmental Safeguards and EPA Permit</t>
  </si>
  <si>
    <t>Preparation of Municipal business Support Strategy and Action Plan</t>
  </si>
  <si>
    <t>Completion of street naming and property addressing system</t>
  </si>
  <si>
    <t>Provision of support for farming activities</t>
  </si>
  <si>
    <t>Reshaping and refilling of feeder roads</t>
  </si>
  <si>
    <t>SN</t>
  </si>
  <si>
    <t>PROGRAM/PROJECTS</t>
  </si>
  <si>
    <t>Construction of footbridge at Katabo-Islamic School area in Tepa</t>
  </si>
  <si>
    <t>Goods &amp; Services (SWCD, Education, NADMO, TCPD,Works, Agric and Urban Roads</t>
  </si>
  <si>
    <t>Audit Committee Meeting</t>
  </si>
  <si>
    <t>Construction of 1No. 6-Unit Classroom with ancillary facilities at Tepa Sevoiur MA Primary School</t>
  </si>
  <si>
    <t>completion of Keniago Health facility</t>
  </si>
  <si>
    <t>Extension Of Electricity to Tepa Daily/Weekly Market</t>
  </si>
  <si>
    <t>DACF-RFG OUTSTANDING PAYMENT</t>
  </si>
  <si>
    <t>Construction and Furnishing of 1NO. CHPS Compound with Merchanized Borehole at Krakosua</t>
  </si>
  <si>
    <r>
      <t>AMT. ALLOC (GH</t>
    </r>
    <r>
      <rPr>
        <b/>
        <sz val="9"/>
        <color theme="1"/>
        <rFont val="Calibri"/>
        <family val="2"/>
      </rPr>
      <t>₵</t>
    </r>
    <r>
      <rPr>
        <b/>
        <i/>
        <sz val="9"/>
        <color theme="1"/>
        <rFont val="Arial"/>
        <family val="2"/>
      </rPr>
      <t>)</t>
    </r>
  </si>
  <si>
    <t>Works</t>
  </si>
  <si>
    <t>Urban Roads Department</t>
  </si>
  <si>
    <t>MP SOCIAL INVESTMENT FUND (SIF)</t>
  </si>
  <si>
    <t>GHANA SECONDARY CITIES SUPPORT PROGRAMME (GSCSP)</t>
  </si>
  <si>
    <t>DACF (2024 INDICATIVE CEILING)</t>
  </si>
  <si>
    <t>GOG G&amp;S ALLOCATIONS TO DEPARTEMNTS 2024</t>
  </si>
  <si>
    <t>GOG CAPEX ALLOCATION TO DEPARMENTS 2024</t>
  </si>
  <si>
    <t>COMPENSATION OF EMPLOYEES  (GOG) - 2024</t>
  </si>
  <si>
    <t>Improvement of lighting and electricity at Tepa in the Ahafo Ano Municipality</t>
  </si>
  <si>
    <t>MP SOCIAL INVESTMENT FUND(SIF)</t>
  </si>
  <si>
    <t>UNITED NATION CHILDREN EDUCATION FUND(UNICEF)</t>
  </si>
  <si>
    <t>Construction of 3No. Community Mini Social Centres</t>
  </si>
  <si>
    <t>Building Materials for Community Initiated Projects</t>
  </si>
  <si>
    <t>Construction of 4No. pavilion weighing Centers</t>
  </si>
  <si>
    <t>Construction of 2No. Hand Pump Boreholes</t>
  </si>
  <si>
    <t>PROGRAMS/PROJECTS</t>
  </si>
  <si>
    <t>Drilling and Mechanization of 2No Boreholes</t>
  </si>
  <si>
    <t>DISTRICT ASSEMBLY COMMON FUND - RESPONSIVE FACTOR GRANT (DACF-RFG)</t>
  </si>
  <si>
    <t>GHANA SECONDARY CITIES SUPPORT PROGRAMME (GSCSP) OUTSTANDING PAYMENT</t>
  </si>
  <si>
    <t>Procure and grow trees for protection of green spaces and in public schools in the Municipality</t>
  </si>
  <si>
    <t>Prepare Drainage Master Plan for the Municipality</t>
  </si>
  <si>
    <t>Prepare Solid Waste Management Plan and Update data on solid waste and other urban service delivery in the Municipality</t>
  </si>
  <si>
    <t>Preparation of Emergency Response plan for the Municipality</t>
  </si>
  <si>
    <t>Construction of 1No. Storey 110 unit Lockable stores with 4No. Gated entrances, 2No. 40 Unit Sheds, Police and Fire Posts with Fire hydrants and Creche for Tepa Daily Market</t>
  </si>
  <si>
    <t>Payment of Ex-gracia allowance to Hon. Assembly Members</t>
  </si>
  <si>
    <t>GOG ASSET(CAPEX)</t>
  </si>
  <si>
    <t>Sanitation Management/Clean-Up Exercise</t>
  </si>
  <si>
    <t>Local Travel Cost</t>
  </si>
  <si>
    <t>Completion of 1No. Municipal Health Directorate with Conference Room and Merchanized Borehole at Tepa</t>
  </si>
  <si>
    <t xml:space="preserve">Organize business development forum to discuss actions to facilitate business development , formalisation of business and marketing of produce and job creation </t>
  </si>
  <si>
    <t>Procure 3No.Laptops and 10No.Swivel Chairs</t>
  </si>
  <si>
    <t>Design and Supervision Consultancy charges</t>
  </si>
  <si>
    <t>Inter-Sectorial Standard Procedures (ISSOP) Training for 40 Stakeholders</t>
  </si>
  <si>
    <t>Monitoring of Child Maintenance and Custody Cases</t>
  </si>
  <si>
    <t>Inspection and Certification of ten (10) Day Care Centres</t>
  </si>
  <si>
    <t>Purchase of 1No. Core i5 Laptop Pavilion</t>
  </si>
  <si>
    <t>Purchase of Stationaries and Office Suppliers</t>
  </si>
  <si>
    <t>Capacity building for staff and Assembly Members</t>
  </si>
  <si>
    <t>Data for GIFMIS, Validation and Website Update</t>
  </si>
  <si>
    <t>General Assembly/Administrative and Technical Meetings</t>
  </si>
  <si>
    <t>Rehabilitation of 5.8km Appiakrom-Karimkurom Feeder Road</t>
  </si>
  <si>
    <t>Oil Palm Plantation at Danyame, Achina and Abonsuaso</t>
  </si>
  <si>
    <t>Agriculture Department</t>
  </si>
  <si>
    <t>Physical Planning Department</t>
  </si>
  <si>
    <t>Human Resource Department</t>
  </si>
  <si>
    <t>Statistics Department</t>
  </si>
  <si>
    <t>Social Welfare &amp; Community Development Department</t>
  </si>
  <si>
    <t>Environmental Health Department</t>
  </si>
  <si>
    <t>Assembly Members/Staff Training (Capacity building)</t>
  </si>
  <si>
    <t>Medical Support</t>
  </si>
  <si>
    <t>Provision for Management and Coordination of PWD's programme in the Municipality</t>
  </si>
  <si>
    <t>Scholarship and Bursaries</t>
  </si>
  <si>
    <t>Contributions</t>
  </si>
  <si>
    <t>Procurement of Computers and Accessories</t>
  </si>
  <si>
    <t>Renovation of 5No.  Staff  Bungalow at Tepa</t>
  </si>
  <si>
    <t>Town Hall Meetings/Community Engagement</t>
  </si>
  <si>
    <t>Sensitization of 300 parents on the effects of teenage pregnancy on child development in 5 communities</t>
  </si>
  <si>
    <t>Utilities (Water)</t>
  </si>
  <si>
    <t>Utilities (Electricity)</t>
  </si>
  <si>
    <t>Refreshment Items</t>
  </si>
  <si>
    <t>SUMMARY OF APPROVED 2024 COMPOSITE BUDGET FOR AHAFO ANO NORTH MUNICIPAL ASSEMBLY</t>
  </si>
  <si>
    <t>APPROVED IGF EXPENDITURE FOR 2024</t>
  </si>
  <si>
    <t>APPROVED  DACF-RFG EXPENDITURE 2024</t>
  </si>
  <si>
    <t>APPROVED GHANA PRODUCTIVITY SAFETY NET PROJECTS (GPSNP) EXPENDITURE 2024</t>
  </si>
  <si>
    <t>APPROVED GHANA SECONDARY CITIES SUPPORT PROGRAM(GSCSP) EXPENDITURE FOR 2024</t>
  </si>
  <si>
    <t>APPROVED DACF GOODS AND SERVICES EXPENDITURE FOR 2024</t>
  </si>
  <si>
    <t>APPROVED DACF CAPEX (ASSETS EXPENDITURE) FOR 2024</t>
  </si>
  <si>
    <t>PWD FUND APPROVED EXPENDITURE FOR 2024</t>
  </si>
  <si>
    <t>MP COMMON FUND APPROVED EXPENDITURE FOR 2024</t>
  </si>
  <si>
    <t>APPROVED UNITED NATION CHILDREN EDUCATION FUND(UNICEF) EXPENDITURE FOR 2024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</si>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</sst>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sz val="11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8"/>
      <name val="Calibri"/>
      <family val="2"/>
      <scheme val="minor"/>
    </font>
    <font>
      <b/>
      <i/>
      <sz val="11"/>
      <name val="Arial"/>
      <family val="2"/>
    </font>
    <font>
      <b/>
      <i/>
      <sz val="9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 readingOrder="1"/>
    </xf>
    <xf numFmtId="0" fontId="7" fillId="0" borderId="0" xfId="0" applyFont="1"/>
    <xf numFmtId="164" fontId="7" fillId="0" borderId="0" xfId="1" applyFont="1"/>
    <xf numFmtId="0" fontId="0" fillId="0" borderId="0" xfId="0" applyFont="1"/>
    <xf numFmtId="0" fontId="8" fillId="0" borderId="0" xfId="0" applyFont="1"/>
    <xf numFmtId="164" fontId="0" fillId="0" borderId="0" xfId="1" applyFont="1" applyBorder="1"/>
    <xf numFmtId="0" fontId="4" fillId="2" borderId="0" xfId="0" applyFont="1" applyFill="1"/>
    <xf numFmtId="164" fontId="0" fillId="0" borderId="0" xfId="1" applyFont="1"/>
    <xf numFmtId="164" fontId="0" fillId="2" borderId="0" xfId="1" applyFont="1" applyFill="1" applyBorder="1"/>
    <xf numFmtId="0" fontId="0" fillId="2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/>
    <xf numFmtId="4" fontId="14" fillId="2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1" fillId="2" borderId="0" xfId="0" applyFont="1" applyFill="1"/>
    <xf numFmtId="0" fontId="15" fillId="0" borderId="4" xfId="0" applyFont="1" applyBorder="1" applyAlignment="1">
      <alignment horizontal="center" vertical="center" wrapText="1"/>
    </xf>
    <xf numFmtId="164" fontId="5" fillId="0" borderId="0" xfId="1" applyFont="1"/>
    <xf numFmtId="0" fontId="10" fillId="0" borderId="0" xfId="0" applyFont="1" applyBorder="1"/>
    <xf numFmtId="164" fontId="1" fillId="0" borderId="0" xfId="1" applyFont="1"/>
    <xf numFmtId="0" fontId="0" fillId="0" borderId="0" xfId="0" applyBorder="1"/>
    <xf numFmtId="0" fontId="4" fillId="0" borderId="0" xfId="0" applyFont="1"/>
    <xf numFmtId="164" fontId="4" fillId="0" borderId="0" xfId="1" applyFont="1"/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4" fillId="2" borderId="0" xfId="1" applyFont="1" applyFill="1"/>
    <xf numFmtId="164" fontId="0" fillId="2" borderId="0" xfId="1" applyFont="1" applyFill="1"/>
    <xf numFmtId="164" fontId="0" fillId="0" borderId="0" xfId="1" applyFont="1" applyFill="1"/>
    <xf numFmtId="164" fontId="3" fillId="0" borderId="0" xfId="1" applyFont="1"/>
    <xf numFmtId="164" fontId="0" fillId="0" borderId="0" xfId="1" applyFont="1" applyFill="1" applyBorder="1" applyAlignment="1">
      <alignment horizontal="right"/>
    </xf>
    <xf numFmtId="164" fontId="5" fillId="0" borderId="0" xfId="1" applyFont="1" applyBorder="1" applyAlignment="1">
      <alignment horizontal="center"/>
    </xf>
    <xf numFmtId="164" fontId="5" fillId="0" borderId="0" xfId="1" applyFont="1" applyBorder="1"/>
    <xf numFmtId="43" fontId="0" fillId="0" borderId="0" xfId="0" applyNumberFormat="1" applyFont="1"/>
    <xf numFmtId="164" fontId="3" fillId="0" borderId="0" xfId="1" applyFont="1" applyBorder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164" fontId="3" fillId="0" borderId="0" xfId="1" applyFont="1" applyAlignment="1"/>
    <xf numFmtId="164" fontId="3" fillId="0" borderId="0" xfId="1" applyFont="1" applyBorder="1" applyAlignment="1">
      <alignment horizontal="center"/>
    </xf>
    <xf numFmtId="164" fontId="2" fillId="0" borderId="0" xfId="1" applyFont="1" applyAlignment="1"/>
    <xf numFmtId="164" fontId="11" fillId="0" borderId="1" xfId="1" applyFont="1" applyBorder="1" applyAlignment="1">
      <alignment horizontal="right" vertical="center" wrapText="1"/>
    </xf>
    <xf numFmtId="0" fontId="11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0" fillId="0" borderId="26" xfId="0" applyBorder="1"/>
    <xf numFmtId="4" fontId="10" fillId="0" borderId="0" xfId="0" applyNumberFormat="1" applyFont="1" applyBorder="1" applyAlignment="1">
      <alignment horizontal="right" vertical="center"/>
    </xf>
    <xf numFmtId="4" fontId="10" fillId="2" borderId="0" xfId="0" applyNumberFormat="1" applyFont="1" applyFill="1" applyBorder="1" applyAlignment="1">
      <alignment horizontal="right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0" xfId="1" applyFont="1" applyFill="1" applyBorder="1" applyAlignment="1">
      <alignment horizontal="right"/>
    </xf>
    <xf numFmtId="164" fontId="11" fillId="0" borderId="0" xfId="1" applyFont="1"/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64" fontId="11" fillId="0" borderId="33" xfId="1" applyFont="1" applyBorder="1" applyAlignment="1">
      <alignment vertical="center"/>
    </xf>
    <xf numFmtId="0" fontId="7" fillId="2" borderId="0" xfId="0" applyFont="1" applyFill="1"/>
    <xf numFmtId="0" fontId="23" fillId="0" borderId="0" xfId="0" applyFont="1"/>
    <xf numFmtId="164" fontId="24" fillId="0" borderId="0" xfId="1" applyFont="1"/>
    <xf numFmtId="0" fontId="24" fillId="0" borderId="0" xfId="0" applyFont="1"/>
    <xf numFmtId="4" fontId="21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wrapText="1" readingOrder="1"/>
    </xf>
    <xf numFmtId="0" fontId="11" fillId="3" borderId="1" xfId="0" applyFont="1" applyFill="1" applyBorder="1" applyAlignment="1">
      <alignment horizontal="left" wrapText="1" readingOrder="1"/>
    </xf>
    <xf numFmtId="164" fontId="13" fillId="0" borderId="1" xfId="1" applyFont="1" applyBorder="1" applyAlignment="1">
      <alignment vertical="center"/>
    </xf>
    <xf numFmtId="164" fontId="14" fillId="0" borderId="1" xfId="1" applyFont="1" applyBorder="1"/>
    <xf numFmtId="0" fontId="13" fillId="2" borderId="1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64" fontId="13" fillId="0" borderId="1" xfId="1" applyFont="1" applyBorder="1" applyAlignment="1">
      <alignment horizontal="right" vertical="center" wrapText="1"/>
    </xf>
    <xf numFmtId="0" fontId="25" fillId="0" borderId="9" xfId="0" applyFont="1" applyBorder="1" applyAlignment="1">
      <alignment horizontal="left" vertical="center" wrapText="1"/>
    </xf>
    <xf numFmtId="164" fontId="25" fillId="0" borderId="4" xfId="1" applyFont="1" applyBorder="1" applyAlignment="1">
      <alignment horizontal="right" vertical="center" wrapText="1"/>
    </xf>
    <xf numFmtId="0" fontId="10" fillId="0" borderId="9" xfId="0" applyFont="1" applyBorder="1"/>
    <xf numFmtId="164" fontId="7" fillId="2" borderId="0" xfId="1" applyFont="1" applyFill="1"/>
    <xf numFmtId="164" fontId="0" fillId="0" borderId="26" xfId="1" applyFont="1" applyBorder="1"/>
    <xf numFmtId="164" fontId="23" fillId="0" borderId="0" xfId="1" applyFont="1"/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>
      <alignment horizontal="right" wrapText="1"/>
    </xf>
    <xf numFmtId="164" fontId="13" fillId="0" borderId="1" xfId="1" applyFont="1" applyBorder="1" applyAlignment="1">
      <alignment horizontal="right"/>
    </xf>
    <xf numFmtId="164" fontId="14" fillId="0" borderId="1" xfId="1" applyFont="1" applyBorder="1" applyAlignment="1">
      <alignment horizontal="right"/>
    </xf>
    <xf numFmtId="164" fontId="11" fillId="0" borderId="0" xfId="1" applyFont="1" applyBorder="1" applyAlignment="1">
      <alignment vertical="center"/>
    </xf>
    <xf numFmtId="0" fontId="27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wrapText="1"/>
    </xf>
    <xf numFmtId="0" fontId="27" fillId="2" borderId="1" xfId="0" applyFont="1" applyFill="1" applyBorder="1" applyAlignment="1">
      <alignment horizontal="left" vertical="center" wrapText="1"/>
    </xf>
    <xf numFmtId="164" fontId="14" fillId="2" borderId="0" xfId="1" applyFont="1" applyFill="1" applyBorder="1" applyAlignment="1">
      <alignment horizontal="right"/>
    </xf>
    <xf numFmtId="164" fontId="10" fillId="2" borderId="0" xfId="1" applyFont="1" applyFill="1" applyBorder="1" applyAlignment="1">
      <alignment horizontal="right"/>
    </xf>
    <xf numFmtId="164" fontId="8" fillId="0" borderId="0" xfId="1" applyFont="1"/>
    <xf numFmtId="164" fontId="10" fillId="0" borderId="0" xfId="1" applyFont="1" applyBorder="1" applyAlignment="1">
      <alignment horizontal="right" vertical="center"/>
    </xf>
    <xf numFmtId="164" fontId="21" fillId="0" borderId="0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164" fontId="34" fillId="0" borderId="0" xfId="1" applyFont="1"/>
    <xf numFmtId="0" fontId="35" fillId="0" borderId="0" xfId="0" applyFont="1" applyAlignment="1">
      <alignment wrapText="1"/>
    </xf>
    <xf numFmtId="0" fontId="34" fillId="0" borderId="0" xfId="0" applyFont="1"/>
    <xf numFmtId="0" fontId="10" fillId="0" borderId="6" xfId="0" applyFont="1" applyBorder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2" fillId="0" borderId="1" xfId="0" applyFont="1" applyBorder="1"/>
    <xf numFmtId="0" fontId="28" fillId="0" borderId="1" xfId="0" applyFont="1" applyBorder="1" applyAlignment="1">
      <alignment wrapText="1"/>
    </xf>
    <xf numFmtId="0" fontId="28" fillId="0" borderId="1" xfId="0" applyFont="1" applyBorder="1"/>
    <xf numFmtId="164" fontId="10" fillId="0" borderId="15" xfId="1" applyFont="1" applyBorder="1" applyAlignment="1">
      <alignment horizontal="right"/>
    </xf>
    <xf numFmtId="0" fontId="10" fillId="0" borderId="34" xfId="0" applyFont="1" applyBorder="1" applyAlignment="1">
      <alignment horizontal="center" vertical="center"/>
    </xf>
    <xf numFmtId="0" fontId="36" fillId="3" borderId="6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wrapText="1"/>
    </xf>
    <xf numFmtId="0" fontId="32" fillId="0" borderId="4" xfId="0" applyFont="1" applyBorder="1" applyAlignment="1">
      <alignment horizontal="left"/>
    </xf>
    <xf numFmtId="0" fontId="28" fillId="0" borderId="5" xfId="0" applyFont="1" applyBorder="1" applyAlignment="1">
      <alignment horizontal="left" vertical="center" wrapText="1"/>
    </xf>
    <xf numFmtId="164" fontId="26" fillId="0" borderId="4" xfId="1" applyFont="1" applyBorder="1" applyAlignment="1">
      <alignment horizontal="right" vertical="center" wrapText="1"/>
    </xf>
    <xf numFmtId="164" fontId="13" fillId="0" borderId="6" xfId="1" applyFont="1" applyBorder="1" applyAlignment="1">
      <alignment horizontal="right" vertical="center" wrapText="1"/>
    </xf>
    <xf numFmtId="164" fontId="26" fillId="0" borderId="29" xfId="1" applyFont="1" applyBorder="1" applyAlignment="1">
      <alignment horizontal="right" vertical="center" wrapText="1"/>
    </xf>
    <xf numFmtId="164" fontId="11" fillId="2" borderId="1" xfId="1" applyFont="1" applyFill="1" applyBorder="1" applyAlignment="1">
      <alignment horizontal="right" vertical="center" wrapText="1"/>
    </xf>
    <xf numFmtId="164" fontId="11" fillId="2" borderId="1" xfId="1" applyFont="1" applyFill="1" applyBorder="1" applyAlignment="1">
      <alignment horizontal="right" wrapText="1"/>
    </xf>
    <xf numFmtId="164" fontId="10" fillId="0" borderId="4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11" fillId="0" borderId="0" xfId="1" applyFont="1" applyAlignment="1">
      <alignment horizontal="right"/>
    </xf>
    <xf numFmtId="164" fontId="16" fillId="0" borderId="1" xfId="1" applyFont="1" applyBorder="1" applyAlignment="1">
      <alignment horizontal="right" wrapText="1"/>
    </xf>
    <xf numFmtId="164" fontId="28" fillId="0" borderId="1" xfId="1" applyFont="1" applyBorder="1" applyAlignment="1">
      <alignment horizontal="right"/>
    </xf>
    <xf numFmtId="164" fontId="32" fillId="0" borderId="1" xfId="1" applyFont="1" applyBorder="1" applyAlignment="1">
      <alignment horizontal="right"/>
    </xf>
    <xf numFmtId="0" fontId="25" fillId="0" borderId="0" xfId="0" applyFont="1" applyBorder="1" applyAlignment="1">
      <alignment horizontal="left" vertical="center" wrapText="1"/>
    </xf>
    <xf numFmtId="164" fontId="25" fillId="0" borderId="0" xfId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/>
    </xf>
    <xf numFmtId="164" fontId="10" fillId="0" borderId="29" xfId="1" applyFont="1" applyBorder="1" applyAlignment="1">
      <alignment horizontal="right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/>
    <xf numFmtId="164" fontId="11" fillId="0" borderId="1" xfId="1" applyFont="1" applyBorder="1" applyAlignment="1">
      <alignment horizontal="right"/>
    </xf>
    <xf numFmtId="0" fontId="11" fillId="2" borderId="1" xfId="0" applyFont="1" applyFill="1" applyBorder="1" applyAlignment="1">
      <alignment horizontal="left" vertical="center" wrapText="1"/>
    </xf>
    <xf numFmtId="0" fontId="11" fillId="0" borderId="0" xfId="0" applyFont="1" applyBorder="1"/>
    <xf numFmtId="164" fontId="10" fillId="0" borderId="1" xfId="1" applyFont="1" applyBorder="1" applyAlignment="1">
      <alignment horizontal="right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30" fillId="0" borderId="39" xfId="0" applyFont="1" applyBorder="1"/>
    <xf numFmtId="0" fontId="9" fillId="0" borderId="39" xfId="0" applyFont="1" applyBorder="1" applyAlignment="1">
      <alignment horizontal="left"/>
    </xf>
    <xf numFmtId="4" fontId="27" fillId="2" borderId="16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4" fontId="10" fillId="0" borderId="14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64" fontId="28" fillId="0" borderId="5" xfId="1" applyFont="1" applyBorder="1" applyAlignment="1">
      <alignment horizontal="right" vertical="center" wrapText="1"/>
    </xf>
    <xf numFmtId="4" fontId="12" fillId="5" borderId="2" xfId="0" applyNumberFormat="1" applyFont="1" applyFill="1" applyBorder="1" applyAlignment="1">
      <alignment horizontal="right" vertical="center" wrapText="1" readingOrder="1"/>
    </xf>
    <xf numFmtId="4" fontId="12" fillId="5" borderId="3" xfId="0" applyNumberFormat="1" applyFont="1" applyFill="1" applyBorder="1" applyAlignment="1">
      <alignment horizontal="right" vertical="center" wrapText="1" readingOrder="1"/>
    </xf>
    <xf numFmtId="164" fontId="28" fillId="0" borderId="2" xfId="1" applyFont="1" applyBorder="1" applyAlignment="1">
      <alignment horizontal="center" vertical="center"/>
    </xf>
    <xf numFmtId="164" fontId="28" fillId="0" borderId="3" xfId="1" applyFont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28" fillId="2" borderId="2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/>
    </xf>
    <xf numFmtId="4" fontId="28" fillId="2" borderId="12" xfId="0" applyNumberFormat="1" applyFont="1" applyFill="1" applyBorder="1" applyAlignment="1">
      <alignment horizontal="right"/>
    </xf>
    <xf numFmtId="4" fontId="28" fillId="2" borderId="6" xfId="0" applyNumberFormat="1" applyFont="1" applyFill="1" applyBorder="1" applyAlignment="1">
      <alignment horizontal="right"/>
    </xf>
    <xf numFmtId="4" fontId="13" fillId="5" borderId="2" xfId="0" applyNumberFormat="1" applyFont="1" applyFill="1" applyBorder="1" applyAlignment="1">
      <alignment horizontal="right"/>
    </xf>
    <xf numFmtId="4" fontId="13" fillId="5" borderId="3" xfId="0" applyNumberFormat="1" applyFont="1" applyFill="1" applyBorder="1" applyAlignment="1">
      <alignment horizontal="right"/>
    </xf>
    <xf numFmtId="4" fontId="13" fillId="4" borderId="2" xfId="0" applyNumberFormat="1" applyFont="1" applyFill="1" applyBorder="1" applyAlignment="1">
      <alignment horizontal="right"/>
    </xf>
    <xf numFmtId="4" fontId="13" fillId="4" borderId="3" xfId="0" applyNumberFormat="1" applyFont="1" applyFill="1" applyBorder="1" applyAlignment="1">
      <alignment horizontal="right"/>
    </xf>
    <xf numFmtId="164" fontId="28" fillId="0" borderId="1" xfId="1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right" wrapText="1" readingOrder="1"/>
    </xf>
    <xf numFmtId="164" fontId="27" fillId="2" borderId="2" xfId="1" applyFont="1" applyFill="1" applyBorder="1" applyAlignment="1">
      <alignment horizontal="center"/>
    </xf>
    <xf numFmtId="164" fontId="27" fillId="2" borderId="3" xfId="1" applyFont="1" applyFill="1" applyBorder="1" applyAlignment="1">
      <alignment horizontal="center"/>
    </xf>
    <xf numFmtId="4" fontId="12" fillId="3" borderId="1" xfId="0" applyNumberFormat="1" applyFont="1" applyFill="1" applyBorder="1" applyAlignment="1">
      <alignment horizontal="right" vertical="center" wrapText="1" readingOrder="1"/>
    </xf>
    <xf numFmtId="4" fontId="10" fillId="0" borderId="2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4" fontId="27" fillId="2" borderId="1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28" fillId="0" borderId="1" xfId="1" applyFont="1" applyBorder="1" applyAlignment="1">
      <alignment horizontal="right" vertical="center"/>
    </xf>
    <xf numFmtId="4" fontId="28" fillId="3" borderId="1" xfId="0" applyNumberFormat="1" applyFont="1" applyFill="1" applyBorder="1" applyAlignment="1">
      <alignment horizontal="right" vertical="center" wrapText="1" readingOrder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right"/>
    </xf>
    <xf numFmtId="4" fontId="10" fillId="0" borderId="32" xfId="0" applyNumberFormat="1" applyFont="1" applyBorder="1" applyAlignment="1">
      <alignment horizontal="right"/>
    </xf>
    <xf numFmtId="4" fontId="10" fillId="0" borderId="17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/>
    </xf>
    <xf numFmtId="164" fontId="32" fillId="0" borderId="7" xfId="1" applyFont="1" applyBorder="1" applyAlignment="1">
      <alignment horizontal="center"/>
    </xf>
    <xf numFmtId="164" fontId="32" fillId="0" borderId="9" xfId="1" applyFont="1" applyBorder="1" applyAlignment="1">
      <alignment horizontal="center"/>
    </xf>
    <xf numFmtId="164" fontId="10" fillId="0" borderId="14" xfId="1" applyFont="1" applyBorder="1" applyAlignment="1">
      <alignment horizontal="right"/>
    </xf>
    <xf numFmtId="164" fontId="10" fillId="0" borderId="15" xfId="1" applyFont="1" applyBorder="1" applyAlignment="1">
      <alignment horizontal="right"/>
    </xf>
    <xf numFmtId="43" fontId="33" fillId="2" borderId="2" xfId="1" applyNumberFormat="1" applyFont="1" applyFill="1" applyBorder="1" applyAlignment="1">
      <alignment horizontal="center"/>
    </xf>
    <xf numFmtId="164" fontId="33" fillId="2" borderId="3" xfId="1" applyFont="1" applyFill="1" applyBorder="1" applyAlignment="1">
      <alignment horizontal="center"/>
    </xf>
    <xf numFmtId="164" fontId="28" fillId="0" borderId="2" xfId="1" applyFont="1" applyBorder="1" applyAlignment="1">
      <alignment horizontal="center"/>
    </xf>
    <xf numFmtId="164" fontId="28" fillId="0" borderId="3" xfId="1" applyFont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64" fontId="27" fillId="4" borderId="5" xfId="1" applyFont="1" applyFill="1" applyBorder="1" applyAlignment="1">
      <alignment horizontal="center"/>
    </xf>
    <xf numFmtId="164" fontId="28" fillId="0" borderId="5" xfId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0" fontId="9" fillId="0" borderId="7" xfId="1" applyNumberFormat="1" applyFont="1" applyBorder="1" applyAlignment="1">
      <alignment horizontal="center"/>
    </xf>
    <xf numFmtId="0" fontId="9" fillId="0" borderId="9" xfId="1" applyNumberFormat="1" applyFont="1" applyBorder="1" applyAlignment="1">
      <alignment horizontal="center"/>
    </xf>
    <xf numFmtId="164" fontId="37" fillId="0" borderId="40" xfId="1" applyFont="1" applyBorder="1" applyAlignment="1">
      <alignment horizontal="center"/>
    </xf>
    <xf numFmtId="164" fontId="37" fillId="0" borderId="12" xfId="1" applyFont="1" applyBorder="1" applyAlignment="1">
      <alignment horizontal="center"/>
    </xf>
    <xf numFmtId="164" fontId="37" fillId="0" borderId="2" xfId="1" applyFont="1" applyBorder="1" applyAlignment="1">
      <alignment horizontal="center"/>
    </xf>
    <xf numFmtId="164" fontId="37" fillId="0" borderId="3" xfId="1" applyFont="1" applyBorder="1" applyAlignment="1">
      <alignment horizontal="center"/>
    </xf>
    <xf numFmtId="164" fontId="37" fillId="0" borderId="37" xfId="1" applyFont="1" applyBorder="1" applyAlignment="1">
      <alignment horizontal="center"/>
    </xf>
    <xf numFmtId="164" fontId="37" fillId="0" borderId="38" xfId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4" fontId="22" fillId="0" borderId="7" xfId="1" applyFont="1" applyBorder="1" applyAlignment="1">
      <alignment horizontal="center"/>
    </xf>
    <xf numFmtId="164" fontId="22" fillId="0" borderId="8" xfId="1" applyFont="1" applyBorder="1" applyAlignment="1">
      <alignment horizontal="center"/>
    </xf>
    <xf numFmtId="164" fontId="22" fillId="0" borderId="9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view="pageLayout" topLeftCell="A140" zoomScaleNormal="100" zoomScaleSheetLayoutView="87" workbookViewId="0">
      <selection activeCell="B116" sqref="B116"/>
    </sheetView>
  </sheetViews>
  <sheetFormatPr defaultRowHeight="15" x14ac:dyDescent="0.25"/>
  <cols>
    <col min="1" max="1" width="7.7109375" style="115" customWidth="1"/>
    <col min="2" max="2" width="48.28515625" style="140" customWidth="1"/>
    <col min="3" max="3" width="14.42578125" customWidth="1"/>
    <col min="4" max="4" width="7.5703125" style="9" customWidth="1"/>
    <col min="5" max="5" width="31.42578125" style="9" customWidth="1"/>
    <col min="6" max="6" width="15.7109375" style="9" customWidth="1"/>
    <col min="7" max="7" width="22.42578125" style="9" customWidth="1"/>
    <col min="8" max="8" width="0.140625" style="9" customWidth="1"/>
    <col min="9" max="9" width="19.28515625" style="9" customWidth="1"/>
    <col min="10" max="10" width="5.42578125" customWidth="1"/>
    <col min="11" max="11" width="15" style="9" customWidth="1"/>
    <col min="12" max="12" width="15.5703125" style="9" customWidth="1"/>
    <col min="13" max="13" width="15.85546875" style="9" customWidth="1"/>
  </cols>
  <sheetData>
    <row r="1" spans="1:13" s="5" customFormat="1" ht="32.25" hidden="1" customHeight="1" thickBot="1" x14ac:dyDescent="0.3">
      <c r="A1" s="220" t="s">
        <v>46</v>
      </c>
      <c r="B1" s="221"/>
      <c r="C1" s="221"/>
      <c r="D1" s="222"/>
      <c r="E1" s="9"/>
      <c r="F1" s="9"/>
      <c r="G1" s="9"/>
      <c r="H1" s="9"/>
      <c r="I1" s="9"/>
      <c r="K1" s="9"/>
      <c r="L1" s="9"/>
      <c r="M1" s="9"/>
    </row>
    <row r="2" spans="1:13" s="5" customFormat="1" ht="32.25" customHeight="1" thickBot="1" x14ac:dyDescent="0.3">
      <c r="A2" s="98"/>
      <c r="B2" s="220" t="s">
        <v>154</v>
      </c>
      <c r="C2" s="221"/>
      <c r="D2" s="222"/>
      <c r="E2" s="9"/>
      <c r="F2" s="9"/>
      <c r="G2" s="9"/>
      <c r="H2" s="9"/>
      <c r="I2" s="9"/>
      <c r="K2" s="9"/>
      <c r="L2" s="9"/>
      <c r="M2" s="9"/>
    </row>
    <row r="3" spans="1:13" s="5" customFormat="1" ht="23.25" customHeight="1" thickBot="1" x14ac:dyDescent="0.3">
      <c r="A3" s="226" t="s">
        <v>15</v>
      </c>
      <c r="B3" s="227"/>
      <c r="C3" s="227"/>
      <c r="D3" s="228"/>
      <c r="E3" s="9"/>
      <c r="F3" s="9"/>
      <c r="G3" s="9"/>
      <c r="H3" s="9"/>
      <c r="I3" s="9"/>
      <c r="K3" s="9"/>
      <c r="L3" s="9"/>
      <c r="M3" s="9"/>
    </row>
    <row r="4" spans="1:13" s="5" customFormat="1" ht="27.75" customHeight="1" thickBot="1" x14ac:dyDescent="0.3">
      <c r="A4" s="99" t="s">
        <v>45</v>
      </c>
      <c r="B4" s="122" t="s">
        <v>0</v>
      </c>
      <c r="C4" s="229" t="s">
        <v>53</v>
      </c>
      <c r="D4" s="230"/>
      <c r="E4" s="9"/>
      <c r="F4" s="9"/>
      <c r="G4" s="9"/>
      <c r="H4" s="9"/>
      <c r="I4" s="9"/>
      <c r="K4" s="9"/>
      <c r="L4" s="9"/>
      <c r="M4" s="9"/>
    </row>
    <row r="5" spans="1:13" s="3" customFormat="1" ht="24.95" customHeight="1" x14ac:dyDescent="0.25">
      <c r="A5" s="14">
        <v>1</v>
      </c>
      <c r="B5" s="123" t="s">
        <v>17</v>
      </c>
      <c r="C5" s="200">
        <v>3300484.2</v>
      </c>
      <c r="D5" s="201"/>
      <c r="E5" s="30"/>
      <c r="F5" s="4"/>
      <c r="G5" s="4"/>
      <c r="H5" s="4"/>
      <c r="I5" s="4"/>
      <c r="K5" s="4"/>
      <c r="L5" s="4"/>
      <c r="M5" s="4"/>
    </row>
    <row r="6" spans="1:13" s="25" customFormat="1" ht="24.95" customHeight="1" x14ac:dyDescent="0.25">
      <c r="A6" s="14">
        <v>2</v>
      </c>
      <c r="B6" s="123" t="s">
        <v>18</v>
      </c>
      <c r="C6" s="204">
        <v>143000</v>
      </c>
      <c r="D6" s="204"/>
      <c r="E6" s="30"/>
      <c r="F6" s="26"/>
      <c r="G6" s="26"/>
      <c r="H6" s="26"/>
      <c r="I6" s="26"/>
      <c r="K6" s="26"/>
      <c r="L6" s="26"/>
      <c r="M6" s="26"/>
    </row>
    <row r="7" spans="1:13" s="25" customFormat="1" ht="24.95" customHeight="1" x14ac:dyDescent="0.25">
      <c r="A7" s="14">
        <v>3</v>
      </c>
      <c r="B7" s="123" t="s">
        <v>19</v>
      </c>
      <c r="C7" s="204">
        <v>1071000</v>
      </c>
      <c r="D7" s="204"/>
      <c r="E7" s="30"/>
      <c r="F7" s="26"/>
      <c r="G7" s="26"/>
      <c r="H7" s="26"/>
      <c r="I7" s="26"/>
      <c r="K7" s="26"/>
      <c r="L7" s="26"/>
      <c r="M7" s="26"/>
    </row>
    <row r="8" spans="1:13" s="25" customFormat="1" ht="24.95" customHeight="1" x14ac:dyDescent="0.25">
      <c r="A8" s="14">
        <v>4</v>
      </c>
      <c r="B8" s="123" t="s">
        <v>98</v>
      </c>
      <c r="C8" s="204">
        <v>2840280.01</v>
      </c>
      <c r="D8" s="204"/>
      <c r="E8" s="30"/>
      <c r="F8" s="26"/>
      <c r="G8" s="26"/>
      <c r="H8" s="26"/>
      <c r="I8" s="26"/>
      <c r="K8" s="26"/>
      <c r="L8" s="26"/>
      <c r="M8" s="26"/>
    </row>
    <row r="9" spans="1:13" s="25" customFormat="1" ht="46.5" customHeight="1" x14ac:dyDescent="0.25">
      <c r="A9" s="14">
        <v>5</v>
      </c>
      <c r="B9" s="123" t="s">
        <v>20</v>
      </c>
      <c r="C9" s="204">
        <v>150000</v>
      </c>
      <c r="D9" s="204"/>
      <c r="E9" s="30"/>
      <c r="F9" s="26">
        <f>C8+C9+C10+C11</f>
        <v>3740280.01</v>
      </c>
      <c r="G9" s="26">
        <v>1190757.19</v>
      </c>
      <c r="H9" s="26"/>
      <c r="I9" s="26"/>
      <c r="K9" s="26"/>
      <c r="L9" s="26"/>
      <c r="M9" s="26"/>
    </row>
    <row r="10" spans="1:13" s="25" customFormat="1" ht="33.75" customHeight="1" x14ac:dyDescent="0.25">
      <c r="A10" s="14">
        <v>6</v>
      </c>
      <c r="B10" s="123" t="s">
        <v>103</v>
      </c>
      <c r="C10" s="200">
        <v>70000</v>
      </c>
      <c r="D10" s="201"/>
      <c r="E10" s="30"/>
      <c r="F10" s="26"/>
      <c r="G10" s="26"/>
      <c r="H10" s="26"/>
      <c r="I10" s="26"/>
      <c r="K10" s="26"/>
      <c r="L10" s="26"/>
      <c r="M10" s="26"/>
    </row>
    <row r="11" spans="1:13" s="3" customFormat="1" ht="24.95" customHeight="1" x14ac:dyDescent="0.25">
      <c r="A11" s="14">
        <v>7</v>
      </c>
      <c r="B11" s="123" t="s">
        <v>16</v>
      </c>
      <c r="C11" s="204">
        <v>680000</v>
      </c>
      <c r="D11" s="204"/>
      <c r="E11" s="30"/>
      <c r="F11" s="4"/>
      <c r="G11" s="4"/>
      <c r="H11" s="4"/>
      <c r="I11" s="4"/>
      <c r="K11" s="4"/>
      <c r="L11" s="4"/>
      <c r="M11" s="4"/>
    </row>
    <row r="12" spans="1:13" s="3" customFormat="1" ht="40.5" customHeight="1" x14ac:dyDescent="0.25">
      <c r="A12" s="14">
        <v>8</v>
      </c>
      <c r="B12" s="124" t="s">
        <v>111</v>
      </c>
      <c r="C12" s="204">
        <v>723541</v>
      </c>
      <c r="D12" s="204"/>
      <c r="E12" s="30"/>
      <c r="F12" s="4"/>
      <c r="G12" s="4"/>
      <c r="H12" s="4"/>
      <c r="I12" s="4"/>
      <c r="K12" s="4"/>
      <c r="L12" s="4"/>
      <c r="M12" s="4"/>
    </row>
    <row r="13" spans="1:13" s="25" customFormat="1" ht="24.95" customHeight="1" x14ac:dyDescent="0.25">
      <c r="A13" s="180">
        <v>9</v>
      </c>
      <c r="B13" s="181" t="s">
        <v>91</v>
      </c>
      <c r="C13" s="208">
        <v>715134.8</v>
      </c>
      <c r="D13" s="209"/>
      <c r="E13" s="30"/>
      <c r="F13" s="26"/>
      <c r="G13" s="26"/>
      <c r="H13" s="26"/>
      <c r="I13" s="26"/>
      <c r="K13" s="26"/>
      <c r="L13" s="26"/>
      <c r="M13" s="26"/>
    </row>
    <row r="14" spans="1:13" s="3" customFormat="1" ht="24.95" customHeight="1" x14ac:dyDescent="0.25">
      <c r="A14" s="14">
        <v>10</v>
      </c>
      <c r="B14" s="123" t="s">
        <v>76</v>
      </c>
      <c r="C14" s="204">
        <v>28941.64</v>
      </c>
      <c r="D14" s="204"/>
      <c r="E14" s="30"/>
      <c r="F14" s="4"/>
      <c r="G14" s="4"/>
      <c r="H14" s="4"/>
      <c r="I14" s="4"/>
      <c r="K14" s="4"/>
      <c r="L14" s="4"/>
      <c r="M14" s="4"/>
    </row>
    <row r="15" spans="1:13" s="3" customFormat="1" ht="36.75" customHeight="1" x14ac:dyDescent="0.25">
      <c r="A15" s="14">
        <v>11</v>
      </c>
      <c r="B15" s="124" t="s">
        <v>104</v>
      </c>
      <c r="C15" s="200">
        <v>30000</v>
      </c>
      <c r="D15" s="201"/>
      <c r="E15" s="30"/>
      <c r="F15" s="4"/>
      <c r="G15" s="4"/>
      <c r="H15" s="4"/>
      <c r="I15" s="4"/>
      <c r="K15" s="4"/>
      <c r="L15" s="4"/>
      <c r="M15" s="4"/>
    </row>
    <row r="16" spans="1:13" s="3" customFormat="1" ht="19.5" customHeight="1" x14ac:dyDescent="0.25">
      <c r="A16" s="14">
        <v>12</v>
      </c>
      <c r="B16" s="123" t="s">
        <v>119</v>
      </c>
      <c r="C16" s="200">
        <v>25180</v>
      </c>
      <c r="D16" s="201"/>
      <c r="E16" s="30"/>
      <c r="F16" s="4"/>
      <c r="G16" s="4"/>
      <c r="H16" s="4"/>
      <c r="I16" s="4"/>
      <c r="K16" s="4"/>
      <c r="L16" s="4"/>
      <c r="M16" s="4"/>
    </row>
    <row r="17" spans="1:13" s="3" customFormat="1" ht="77.25" customHeight="1" x14ac:dyDescent="0.25">
      <c r="A17" s="14">
        <v>13</v>
      </c>
      <c r="B17" s="125" t="s">
        <v>112</v>
      </c>
      <c r="C17" s="210">
        <v>1303391.23</v>
      </c>
      <c r="D17" s="211"/>
      <c r="E17" s="30"/>
      <c r="F17" s="4"/>
      <c r="G17" s="4"/>
      <c r="H17" s="4"/>
      <c r="I17" s="4"/>
      <c r="K17" s="4"/>
      <c r="L17" s="4"/>
      <c r="M17" s="4"/>
    </row>
    <row r="18" spans="1:13" s="3" customFormat="1" ht="31.5" customHeight="1" x14ac:dyDescent="0.25">
      <c r="A18" s="14">
        <v>14</v>
      </c>
      <c r="B18" s="124" t="s">
        <v>97</v>
      </c>
      <c r="C18" s="200">
        <v>7633648</v>
      </c>
      <c r="D18" s="201"/>
      <c r="E18" s="30"/>
      <c r="F18" s="4"/>
      <c r="G18" s="4"/>
      <c r="H18" s="4"/>
      <c r="I18" s="4"/>
      <c r="K18" s="4"/>
      <c r="L18" s="4"/>
      <c r="M18" s="4"/>
    </row>
    <row r="19" spans="1:13" s="5" customFormat="1" ht="36.75" customHeight="1" x14ac:dyDescent="0.25">
      <c r="A19" s="14">
        <v>15</v>
      </c>
      <c r="B19" s="124" t="s">
        <v>21</v>
      </c>
      <c r="C19" s="204">
        <v>704553.19</v>
      </c>
      <c r="D19" s="204"/>
      <c r="E19" s="30"/>
      <c r="F19" s="9"/>
      <c r="G19" s="9"/>
      <c r="H19" s="9"/>
      <c r="I19" s="9"/>
      <c r="K19" s="9"/>
      <c r="L19" s="9"/>
      <c r="M19" s="9"/>
    </row>
    <row r="20" spans="1:13" s="5" customFormat="1" ht="23.25" customHeight="1" x14ac:dyDescent="0.25">
      <c r="A20" s="14"/>
      <c r="B20" s="126" t="s">
        <v>2</v>
      </c>
      <c r="C20" s="223">
        <f>C19+C18+C17+C16+C15+C14+C13+C12+C11+C10+C9+C8++C7+C6+C5</f>
        <v>19419154.07</v>
      </c>
      <c r="D20" s="223"/>
      <c r="E20" s="30"/>
      <c r="F20" s="9"/>
      <c r="G20" s="9"/>
      <c r="H20" s="9"/>
      <c r="I20" s="9"/>
      <c r="K20" s="9"/>
      <c r="L20" s="9"/>
      <c r="M20" s="9"/>
    </row>
    <row r="21" spans="1:13" s="5" customFormat="1" x14ac:dyDescent="0.25">
      <c r="A21" s="15"/>
      <c r="B21" s="127"/>
      <c r="C21" s="17"/>
      <c r="D21" s="93"/>
      <c r="E21" s="30"/>
      <c r="F21" s="9"/>
      <c r="G21" s="9"/>
      <c r="H21" s="9"/>
      <c r="I21" s="9"/>
      <c r="K21" s="9"/>
      <c r="L21" s="9"/>
      <c r="M21" s="9"/>
    </row>
    <row r="22" spans="1:13" s="5" customFormat="1" x14ac:dyDescent="0.25">
      <c r="A22" s="15"/>
      <c r="B22" s="127"/>
      <c r="C22" s="17"/>
      <c r="D22" s="93"/>
      <c r="E22" s="30"/>
      <c r="F22" s="9"/>
      <c r="G22" s="9"/>
      <c r="H22" s="9"/>
      <c r="I22" s="9"/>
      <c r="K22" s="9"/>
      <c r="L22" s="9"/>
      <c r="M22" s="9"/>
    </row>
    <row r="23" spans="1:13" s="5" customFormat="1" x14ac:dyDescent="0.25">
      <c r="A23" s="15"/>
      <c r="B23" s="127"/>
      <c r="C23" s="17"/>
      <c r="D23" s="93"/>
      <c r="E23" s="30"/>
      <c r="F23" s="9"/>
      <c r="G23" s="9"/>
      <c r="H23" s="9"/>
      <c r="I23" s="9"/>
      <c r="K23" s="9"/>
      <c r="L23" s="9"/>
      <c r="M23" s="9"/>
    </row>
    <row r="24" spans="1:13" s="5" customFormat="1" x14ac:dyDescent="0.25">
      <c r="A24" s="15"/>
      <c r="B24" s="127"/>
      <c r="C24" s="17"/>
      <c r="D24" s="93"/>
      <c r="E24" s="30"/>
      <c r="F24" s="9"/>
      <c r="G24" s="9"/>
      <c r="H24" s="9"/>
      <c r="I24" s="9"/>
      <c r="K24" s="9"/>
      <c r="L24" s="9"/>
      <c r="M24" s="9"/>
    </row>
    <row r="25" spans="1:13" s="5" customFormat="1" x14ac:dyDescent="0.25">
      <c r="A25" s="15"/>
      <c r="B25" s="127"/>
      <c r="C25" s="17"/>
      <c r="D25" s="93"/>
      <c r="E25" s="30"/>
      <c r="F25" s="9"/>
      <c r="G25" s="9"/>
      <c r="H25" s="9"/>
      <c r="I25" s="9"/>
      <c r="K25" s="9"/>
      <c r="L25" s="9"/>
      <c r="M25" s="9"/>
    </row>
    <row r="26" spans="1:13" s="5" customFormat="1" x14ac:dyDescent="0.25">
      <c r="A26" s="15"/>
      <c r="B26" s="127"/>
      <c r="C26" s="17"/>
      <c r="D26" s="93"/>
      <c r="E26" s="30"/>
      <c r="F26" s="9"/>
      <c r="G26" s="9"/>
      <c r="H26" s="9"/>
      <c r="I26" s="9"/>
      <c r="K26" s="9"/>
      <c r="L26" s="9"/>
      <c r="M26" s="9"/>
    </row>
    <row r="27" spans="1:13" s="5" customFormat="1" x14ac:dyDescent="0.25">
      <c r="A27" s="15"/>
      <c r="B27" s="127"/>
      <c r="C27" s="17"/>
      <c r="D27" s="93"/>
      <c r="E27" s="30"/>
      <c r="F27" s="9"/>
      <c r="G27" s="9"/>
      <c r="H27" s="9"/>
      <c r="I27" s="9"/>
      <c r="K27" s="9"/>
      <c r="L27" s="9"/>
      <c r="M27" s="9"/>
    </row>
    <row r="28" spans="1:13" s="5" customFormat="1" x14ac:dyDescent="0.25">
      <c r="A28" s="15"/>
      <c r="B28" s="127"/>
      <c r="C28" s="17"/>
      <c r="D28" s="93"/>
      <c r="E28" s="30"/>
      <c r="F28" s="9"/>
      <c r="G28" s="9"/>
      <c r="H28" s="9"/>
      <c r="I28" s="9"/>
      <c r="K28" s="9"/>
      <c r="L28" s="9"/>
      <c r="M28" s="9"/>
    </row>
    <row r="29" spans="1:13" s="5" customFormat="1" ht="34.5" customHeight="1" thickBot="1" x14ac:dyDescent="0.3">
      <c r="A29" s="15"/>
      <c r="B29" s="127"/>
      <c r="C29" s="16"/>
      <c r="D29" s="93"/>
      <c r="E29" s="9"/>
      <c r="F29" s="9"/>
      <c r="G29" s="9"/>
      <c r="H29" s="9"/>
      <c r="I29" s="9"/>
      <c r="K29" s="9"/>
      <c r="L29" s="9"/>
      <c r="M29" s="9"/>
    </row>
    <row r="30" spans="1:13" s="5" customFormat="1" ht="30" customHeight="1" thickBot="1" x14ac:dyDescent="0.3">
      <c r="A30" s="226" t="s">
        <v>155</v>
      </c>
      <c r="B30" s="227"/>
      <c r="C30" s="232"/>
      <c r="D30" s="233"/>
      <c r="E30" s="36"/>
      <c r="F30" s="9"/>
      <c r="G30" s="9"/>
      <c r="H30" s="9"/>
      <c r="I30" s="9"/>
      <c r="K30" s="9"/>
      <c r="L30" s="9"/>
      <c r="M30" s="9"/>
    </row>
    <row r="31" spans="1:13" s="11" customFormat="1" ht="24.95" customHeight="1" thickBot="1" x14ac:dyDescent="0.3">
      <c r="A31" s="99" t="s">
        <v>45</v>
      </c>
      <c r="B31" s="128" t="s">
        <v>0</v>
      </c>
      <c r="C31" s="224" t="s">
        <v>53</v>
      </c>
      <c r="D31" s="225"/>
      <c r="E31" s="10"/>
      <c r="F31" s="31"/>
      <c r="G31" s="31"/>
      <c r="H31" s="31"/>
      <c r="I31" s="31"/>
      <c r="K31" s="31"/>
      <c r="L31" s="31"/>
      <c r="M31" s="31"/>
    </row>
    <row r="32" spans="1:13" s="11" customFormat="1" ht="29.25" customHeight="1" x14ac:dyDescent="0.25">
      <c r="A32" s="14">
        <v>1</v>
      </c>
      <c r="B32" s="146" t="s">
        <v>22</v>
      </c>
      <c r="C32" s="206">
        <v>103739.08</v>
      </c>
      <c r="D32" s="207"/>
      <c r="E32" s="10"/>
      <c r="F32" s="31"/>
      <c r="G32" s="31"/>
      <c r="H32" s="31"/>
      <c r="I32" s="31"/>
      <c r="K32" s="31"/>
      <c r="L32" s="31"/>
      <c r="M32" s="31"/>
    </row>
    <row r="33" spans="1:13" s="11" customFormat="1" ht="29.25" customHeight="1" x14ac:dyDescent="0.25">
      <c r="A33" s="14">
        <v>2</v>
      </c>
      <c r="B33" s="147" t="s">
        <v>47</v>
      </c>
      <c r="C33" s="203">
        <v>50000</v>
      </c>
      <c r="D33" s="205"/>
      <c r="E33" s="10"/>
      <c r="F33" s="31"/>
      <c r="G33" s="31"/>
      <c r="H33" s="31"/>
      <c r="I33" s="31"/>
      <c r="K33" s="31"/>
      <c r="L33" s="31"/>
      <c r="M33" s="31"/>
    </row>
    <row r="34" spans="1:13" s="11" customFormat="1" ht="36" customHeight="1" x14ac:dyDescent="0.25">
      <c r="A34" s="14">
        <v>3</v>
      </c>
      <c r="B34" s="148" t="s">
        <v>118</v>
      </c>
      <c r="C34" s="202">
        <v>171000</v>
      </c>
      <c r="D34" s="203"/>
      <c r="E34" s="10"/>
      <c r="F34" s="31"/>
      <c r="G34" s="31"/>
      <c r="H34" s="31"/>
      <c r="I34" s="31"/>
      <c r="K34" s="31"/>
      <c r="L34" s="31"/>
      <c r="M34" s="31"/>
    </row>
    <row r="35" spans="1:13" s="11" customFormat="1" ht="27.75" customHeight="1" x14ac:dyDescent="0.25">
      <c r="A35" s="14">
        <v>4</v>
      </c>
      <c r="B35" s="149" t="s">
        <v>59</v>
      </c>
      <c r="C35" s="203">
        <v>25000</v>
      </c>
      <c r="D35" s="205"/>
      <c r="E35" s="10"/>
      <c r="F35" s="31"/>
      <c r="G35" s="31"/>
      <c r="H35" s="31"/>
      <c r="I35" s="31"/>
      <c r="K35" s="31"/>
      <c r="L35" s="31"/>
      <c r="M35" s="31"/>
    </row>
    <row r="36" spans="1:13" s="11" customFormat="1" ht="29.25" customHeight="1" x14ac:dyDescent="0.25">
      <c r="A36" s="14">
        <v>5</v>
      </c>
      <c r="B36" s="146" t="s">
        <v>69</v>
      </c>
      <c r="C36" s="202">
        <v>7200</v>
      </c>
      <c r="D36" s="203"/>
      <c r="E36" s="10"/>
      <c r="F36" s="31"/>
      <c r="G36" s="31"/>
      <c r="H36" s="31"/>
      <c r="I36" s="31"/>
      <c r="K36" s="31"/>
      <c r="L36" s="31"/>
      <c r="M36" s="31"/>
    </row>
    <row r="37" spans="1:13" s="11" customFormat="1" ht="29.25" customHeight="1" x14ac:dyDescent="0.25">
      <c r="A37" s="14">
        <v>6</v>
      </c>
      <c r="B37" s="148" t="s">
        <v>90</v>
      </c>
      <c r="C37" s="202">
        <v>50000</v>
      </c>
      <c r="D37" s="203"/>
      <c r="E37" s="10"/>
      <c r="F37" s="31"/>
      <c r="G37" s="31"/>
      <c r="H37" s="31"/>
      <c r="I37" s="31"/>
      <c r="K37" s="31"/>
      <c r="L37" s="31"/>
      <c r="M37" s="31"/>
    </row>
    <row r="38" spans="1:13" s="11" customFormat="1" ht="31.5" customHeight="1" x14ac:dyDescent="0.25">
      <c r="A38" s="14">
        <v>7</v>
      </c>
      <c r="B38" s="148" t="s">
        <v>132</v>
      </c>
      <c r="C38" s="202">
        <v>10000</v>
      </c>
      <c r="D38" s="203"/>
      <c r="E38" s="10"/>
      <c r="F38" s="31"/>
      <c r="G38" s="31"/>
      <c r="H38" s="31"/>
      <c r="I38" s="31"/>
      <c r="K38" s="31"/>
      <c r="L38" s="31"/>
      <c r="M38" s="31"/>
    </row>
    <row r="39" spans="1:13" s="11" customFormat="1" ht="24.95" customHeight="1" x14ac:dyDescent="0.25">
      <c r="A39" s="14">
        <v>8</v>
      </c>
      <c r="B39" s="147" t="s">
        <v>66</v>
      </c>
      <c r="C39" s="203">
        <v>1000</v>
      </c>
      <c r="D39" s="205"/>
      <c r="E39" s="10"/>
      <c r="F39" s="31"/>
      <c r="G39" s="31"/>
      <c r="H39" s="31"/>
      <c r="I39" s="31"/>
      <c r="K39" s="31"/>
      <c r="L39" s="31"/>
      <c r="M39" s="31"/>
    </row>
    <row r="40" spans="1:13" s="11" customFormat="1" ht="24.95" customHeight="1" x14ac:dyDescent="0.25">
      <c r="A40" s="14">
        <v>9</v>
      </c>
      <c r="B40" s="149" t="s">
        <v>153</v>
      </c>
      <c r="C40" s="203">
        <v>50000</v>
      </c>
      <c r="D40" s="205"/>
      <c r="E40" s="10"/>
      <c r="F40" s="31"/>
      <c r="G40" s="31"/>
      <c r="H40" s="31"/>
      <c r="I40" s="31"/>
      <c r="K40" s="31"/>
      <c r="L40" s="31"/>
      <c r="M40" s="31"/>
    </row>
    <row r="41" spans="1:13" s="11" customFormat="1" ht="34.5" customHeight="1" x14ac:dyDescent="0.25">
      <c r="A41" s="14">
        <v>10</v>
      </c>
      <c r="B41" s="147" t="s">
        <v>133</v>
      </c>
      <c r="C41" s="203">
        <v>100000</v>
      </c>
      <c r="D41" s="205"/>
      <c r="E41" s="10"/>
      <c r="F41" s="31"/>
      <c r="G41" s="31"/>
      <c r="H41" s="31"/>
      <c r="I41" s="31"/>
      <c r="K41" s="31"/>
      <c r="L41" s="31"/>
      <c r="M41" s="31"/>
    </row>
    <row r="42" spans="1:13" s="11" customFormat="1" ht="24.95" customHeight="1" x14ac:dyDescent="0.25">
      <c r="A42" s="14">
        <v>11</v>
      </c>
      <c r="B42" s="149" t="s">
        <v>23</v>
      </c>
      <c r="C42" s="203">
        <v>50000</v>
      </c>
      <c r="D42" s="205"/>
      <c r="E42" s="10"/>
      <c r="F42" s="31"/>
      <c r="G42" s="31"/>
      <c r="H42" s="31"/>
      <c r="I42" s="31"/>
      <c r="K42" s="31"/>
      <c r="L42" s="31"/>
      <c r="M42" s="31"/>
    </row>
    <row r="43" spans="1:13" s="11" customFormat="1" ht="24.95" customHeight="1" x14ac:dyDescent="0.25">
      <c r="A43" s="14">
        <v>12</v>
      </c>
      <c r="B43" s="150" t="s">
        <v>151</v>
      </c>
      <c r="C43" s="202">
        <v>10000</v>
      </c>
      <c r="D43" s="203"/>
      <c r="E43" s="10"/>
      <c r="F43" s="31"/>
      <c r="G43" s="31"/>
      <c r="H43" s="31"/>
      <c r="I43" s="31"/>
      <c r="K43" s="31"/>
      <c r="L43" s="31"/>
      <c r="M43" s="31"/>
    </row>
    <row r="44" spans="1:13" s="11" customFormat="1" ht="24.95" customHeight="1" x14ac:dyDescent="0.25">
      <c r="A44" s="14">
        <v>13</v>
      </c>
      <c r="B44" s="150" t="s">
        <v>152</v>
      </c>
      <c r="C44" s="187">
        <v>45000</v>
      </c>
      <c r="D44" s="231"/>
      <c r="E44" s="10"/>
      <c r="F44" s="31"/>
      <c r="G44" s="31"/>
      <c r="H44" s="31"/>
      <c r="I44" s="31"/>
      <c r="K44" s="31"/>
      <c r="L44" s="31"/>
      <c r="M44" s="31"/>
    </row>
    <row r="45" spans="1:13" s="5" customFormat="1" ht="24.95" customHeight="1" x14ac:dyDescent="0.25">
      <c r="A45" s="14">
        <v>14</v>
      </c>
      <c r="B45" s="150" t="s">
        <v>24</v>
      </c>
      <c r="C45" s="186">
        <v>30000</v>
      </c>
      <c r="D45" s="187"/>
      <c r="E45" s="7"/>
      <c r="F45" s="9"/>
      <c r="G45" s="9"/>
      <c r="H45" s="9"/>
      <c r="I45" s="9"/>
      <c r="K45" s="9"/>
      <c r="L45" s="9"/>
      <c r="M45" s="9"/>
    </row>
    <row r="46" spans="1:13" s="5" customFormat="1" ht="24.95" customHeight="1" x14ac:dyDescent="0.25">
      <c r="A46" s="14">
        <v>15</v>
      </c>
      <c r="B46" s="151" t="s">
        <v>25</v>
      </c>
      <c r="C46" s="203">
        <v>90000</v>
      </c>
      <c r="D46" s="205"/>
      <c r="E46" s="7"/>
      <c r="F46" s="9"/>
      <c r="G46" s="9"/>
      <c r="H46" s="9"/>
      <c r="I46" s="9"/>
      <c r="K46" s="9"/>
      <c r="L46" s="9"/>
      <c r="M46" s="9"/>
    </row>
    <row r="47" spans="1:13" s="5" customFormat="1" ht="24.95" customHeight="1" x14ac:dyDescent="0.25">
      <c r="A47" s="14">
        <v>16</v>
      </c>
      <c r="B47" s="151" t="s">
        <v>26</v>
      </c>
      <c r="C47" s="203">
        <v>20000</v>
      </c>
      <c r="D47" s="205"/>
      <c r="E47" s="7"/>
      <c r="F47" s="9"/>
      <c r="G47" s="9"/>
      <c r="H47" s="9"/>
      <c r="I47" s="9"/>
      <c r="K47" s="9"/>
      <c r="L47" s="9"/>
      <c r="M47" s="9"/>
    </row>
    <row r="48" spans="1:13" s="5" customFormat="1" ht="33.75" customHeight="1" x14ac:dyDescent="0.25">
      <c r="A48" s="14">
        <v>17</v>
      </c>
      <c r="B48" s="154" t="s">
        <v>27</v>
      </c>
      <c r="C48" s="203">
        <v>20000</v>
      </c>
      <c r="D48" s="205"/>
      <c r="E48" s="7"/>
      <c r="F48" s="9"/>
      <c r="G48" s="9"/>
      <c r="H48" s="9"/>
      <c r="I48" s="9"/>
      <c r="K48" s="9"/>
      <c r="L48" s="9"/>
      <c r="M48" s="9"/>
    </row>
    <row r="49" spans="1:13" s="5" customFormat="1" ht="24.95" customHeight="1" x14ac:dyDescent="0.25">
      <c r="A49" s="14">
        <v>18</v>
      </c>
      <c r="B49" s="151" t="s">
        <v>58</v>
      </c>
      <c r="C49" s="203">
        <v>10000</v>
      </c>
      <c r="D49" s="205"/>
      <c r="E49" s="7"/>
      <c r="F49" s="9"/>
      <c r="G49" s="9"/>
      <c r="H49" s="9"/>
      <c r="I49" s="9"/>
      <c r="K49" s="9"/>
      <c r="L49" s="9"/>
      <c r="M49" s="9"/>
    </row>
    <row r="50" spans="1:13" s="5" customFormat="1" ht="24.95" customHeight="1" x14ac:dyDescent="0.25">
      <c r="A50" s="14">
        <v>19</v>
      </c>
      <c r="B50" s="151" t="s">
        <v>48</v>
      </c>
      <c r="C50" s="203">
        <v>25000</v>
      </c>
      <c r="D50" s="205"/>
      <c r="E50" s="7"/>
      <c r="F50" s="9"/>
      <c r="G50" s="9"/>
      <c r="H50" s="9"/>
      <c r="I50" s="9"/>
      <c r="K50" s="9"/>
      <c r="L50" s="9"/>
      <c r="M50" s="9"/>
    </row>
    <row r="51" spans="1:13" s="5" customFormat="1" ht="24.95" customHeight="1" x14ac:dyDescent="0.25">
      <c r="A51" s="14">
        <v>20</v>
      </c>
      <c r="B51" s="151" t="s">
        <v>28</v>
      </c>
      <c r="C51" s="203">
        <v>50000</v>
      </c>
      <c r="D51" s="205"/>
      <c r="E51" s="7"/>
      <c r="F51" s="9"/>
      <c r="G51" s="9"/>
      <c r="H51" s="9"/>
      <c r="I51" s="9"/>
      <c r="K51" s="9"/>
      <c r="L51" s="9"/>
      <c r="M51" s="9"/>
    </row>
    <row r="52" spans="1:13" s="5" customFormat="1" ht="24.95" customHeight="1" x14ac:dyDescent="0.25">
      <c r="A52" s="14">
        <v>21</v>
      </c>
      <c r="B52" s="151" t="s">
        <v>62</v>
      </c>
      <c r="C52" s="203">
        <v>18060.919999999998</v>
      </c>
      <c r="D52" s="205"/>
      <c r="E52" s="7"/>
      <c r="F52" s="9"/>
      <c r="G52" s="9"/>
      <c r="H52" s="9"/>
      <c r="I52" s="9"/>
      <c r="K52" s="9"/>
      <c r="L52" s="9"/>
      <c r="M52" s="9"/>
    </row>
    <row r="53" spans="1:13" s="5" customFormat="1" ht="24.95" customHeight="1" x14ac:dyDescent="0.25">
      <c r="A53" s="14">
        <v>22</v>
      </c>
      <c r="B53" s="151" t="s">
        <v>63</v>
      </c>
      <c r="C53" s="202">
        <v>35000</v>
      </c>
      <c r="D53" s="203"/>
      <c r="E53" s="7"/>
      <c r="F53" s="9"/>
      <c r="G53" s="9"/>
      <c r="H53" s="9"/>
      <c r="I53" s="9"/>
      <c r="K53" s="9"/>
      <c r="L53" s="9"/>
      <c r="M53" s="9"/>
    </row>
    <row r="54" spans="1:13" s="5" customFormat="1" ht="33.75" customHeight="1" x14ac:dyDescent="0.25">
      <c r="A54" s="14">
        <v>23</v>
      </c>
      <c r="B54" s="151" t="s">
        <v>120</v>
      </c>
      <c r="C54" s="203">
        <v>50000</v>
      </c>
      <c r="D54" s="205"/>
      <c r="E54" s="7"/>
      <c r="F54" s="9"/>
      <c r="G54" s="9"/>
      <c r="H54" s="9"/>
      <c r="I54" s="9"/>
      <c r="K54" s="9"/>
      <c r="L54" s="9"/>
      <c r="M54" s="9"/>
    </row>
    <row r="55" spans="1:13" s="5" customFormat="1" ht="46.5" customHeight="1" x14ac:dyDescent="0.25">
      <c r="A55" s="14">
        <v>24</v>
      </c>
      <c r="B55" s="147" t="s">
        <v>29</v>
      </c>
      <c r="C55" s="203">
        <v>30000</v>
      </c>
      <c r="D55" s="205"/>
      <c r="E55" s="7"/>
      <c r="F55" s="9"/>
      <c r="G55" s="9"/>
      <c r="H55" s="9"/>
      <c r="I55" s="9"/>
      <c r="K55" s="9"/>
      <c r="L55" s="9"/>
      <c r="M55" s="9"/>
    </row>
    <row r="56" spans="1:13" s="5" customFormat="1" ht="27.75" customHeight="1" x14ac:dyDescent="0.25">
      <c r="A56" s="14">
        <v>25</v>
      </c>
      <c r="B56" s="147" t="s">
        <v>121</v>
      </c>
      <c r="C56" s="203">
        <v>20000</v>
      </c>
      <c r="D56" s="205"/>
      <c r="E56" s="7"/>
      <c r="F56" s="9"/>
      <c r="G56" s="9"/>
      <c r="H56" s="9"/>
      <c r="I56" s="9"/>
      <c r="K56" s="9"/>
      <c r="L56" s="9"/>
      <c r="M56" s="9"/>
    </row>
    <row r="57" spans="1:13" s="5" customFormat="1" ht="24.75" customHeight="1" x14ac:dyDescent="0.25">
      <c r="A57" s="67"/>
      <c r="B57" s="122" t="s">
        <v>1</v>
      </c>
      <c r="C57" s="238">
        <f>SUM(C32:C56)</f>
        <v>1071000</v>
      </c>
      <c r="D57" s="238"/>
      <c r="E57" s="7"/>
      <c r="F57" s="9"/>
      <c r="G57" s="32">
        <f>C57+C66+C74+C88+C94+C108+C129</f>
        <v>15648874.060000001</v>
      </c>
      <c r="H57" s="32"/>
      <c r="I57" s="32"/>
      <c r="K57" s="9"/>
      <c r="L57" s="9"/>
      <c r="M57" s="9"/>
    </row>
    <row r="58" spans="1:13" s="5" customFormat="1" ht="21.75" customHeight="1" x14ac:dyDescent="0.25">
      <c r="A58" s="100"/>
      <c r="B58" s="129"/>
      <c r="C58" s="50"/>
      <c r="D58" s="94"/>
      <c r="E58" s="7"/>
      <c r="F58" s="9"/>
      <c r="G58" s="34">
        <f>C57+C66+C74+C88+C94+C108+C129</f>
        <v>15648874.060000001</v>
      </c>
      <c r="H58" s="32"/>
      <c r="I58" s="32"/>
      <c r="K58" s="9"/>
      <c r="L58" s="9"/>
      <c r="M58" s="9"/>
    </row>
    <row r="59" spans="1:13" s="5" customFormat="1" ht="21.75" customHeight="1" thickBot="1" x14ac:dyDescent="0.3">
      <c r="A59" s="100"/>
      <c r="B59" s="130"/>
      <c r="C59" s="13"/>
      <c r="D59" s="57"/>
      <c r="E59" s="7"/>
      <c r="F59" s="9"/>
      <c r="G59" s="34"/>
      <c r="H59" s="32"/>
      <c r="I59" s="32"/>
      <c r="K59" s="9"/>
      <c r="L59" s="9"/>
      <c r="M59" s="9"/>
    </row>
    <row r="60" spans="1:13" s="5" customFormat="1" ht="15.75" thickBot="1" x14ac:dyDescent="0.3">
      <c r="A60" s="226" t="s">
        <v>156</v>
      </c>
      <c r="B60" s="227"/>
      <c r="C60" s="227"/>
      <c r="D60" s="228"/>
      <c r="E60" s="9"/>
      <c r="F60" s="9"/>
      <c r="G60" s="9"/>
      <c r="H60" s="9"/>
      <c r="I60" s="9"/>
      <c r="K60" s="9"/>
      <c r="L60" s="9"/>
      <c r="M60" s="9"/>
    </row>
    <row r="61" spans="1:13" s="5" customFormat="1" ht="17.25" customHeight="1" thickBot="1" x14ac:dyDescent="0.3">
      <c r="A61" s="99" t="s">
        <v>45</v>
      </c>
      <c r="B61" s="128" t="s">
        <v>12</v>
      </c>
      <c r="C61" s="224" t="s">
        <v>53</v>
      </c>
      <c r="D61" s="225"/>
      <c r="E61" s="9"/>
      <c r="F61" s="9"/>
      <c r="G61" s="9"/>
      <c r="H61" s="9"/>
      <c r="I61" s="9"/>
      <c r="K61" s="9"/>
      <c r="L61" s="9"/>
      <c r="M61" s="9"/>
    </row>
    <row r="62" spans="1:13" s="5" customFormat="1" ht="32.25" customHeight="1" x14ac:dyDescent="0.25">
      <c r="A62" s="101">
        <v>1</v>
      </c>
      <c r="B62" s="153" t="s">
        <v>131</v>
      </c>
      <c r="C62" s="204">
        <v>28941.64</v>
      </c>
      <c r="D62" s="204"/>
      <c r="E62" s="9"/>
      <c r="F62" s="9"/>
      <c r="G62" s="9"/>
      <c r="H62" s="9"/>
      <c r="I62" s="9"/>
      <c r="K62" s="9"/>
      <c r="L62" s="9"/>
      <c r="M62" s="9"/>
    </row>
    <row r="63" spans="1:13" s="5" customFormat="1" ht="32.25" customHeight="1" x14ac:dyDescent="0.25">
      <c r="A63" s="67">
        <v>2</v>
      </c>
      <c r="B63" s="91" t="s">
        <v>85</v>
      </c>
      <c r="C63" s="216">
        <v>723541</v>
      </c>
      <c r="D63" s="216"/>
      <c r="E63" s="9"/>
      <c r="F63" s="9"/>
      <c r="G63" s="9"/>
      <c r="H63" s="9"/>
      <c r="I63" s="9"/>
      <c r="K63" s="9"/>
      <c r="L63" s="9"/>
      <c r="M63" s="9"/>
    </row>
    <row r="64" spans="1:13" s="5" customFormat="1" ht="49.5" customHeight="1" x14ac:dyDescent="0.25">
      <c r="A64" s="180">
        <v>4</v>
      </c>
      <c r="B64" s="182" t="s">
        <v>122</v>
      </c>
      <c r="C64" s="196">
        <v>331134.8</v>
      </c>
      <c r="D64" s="197"/>
      <c r="E64" s="9"/>
      <c r="F64" s="9"/>
      <c r="G64" s="9"/>
      <c r="H64" s="9"/>
      <c r="I64" s="9"/>
      <c r="K64" s="9"/>
      <c r="L64" s="9"/>
      <c r="M64" s="9"/>
    </row>
    <row r="65" spans="1:13" s="5" customFormat="1" ht="52.5" customHeight="1" x14ac:dyDescent="0.25">
      <c r="A65" s="180">
        <v>5</v>
      </c>
      <c r="B65" s="183" t="s">
        <v>92</v>
      </c>
      <c r="C65" s="196">
        <v>384000</v>
      </c>
      <c r="D65" s="197"/>
      <c r="E65" s="9"/>
      <c r="F65" s="9"/>
      <c r="G65" s="9"/>
      <c r="H65" s="9"/>
      <c r="I65" s="9"/>
      <c r="K65" s="9"/>
      <c r="L65" s="9"/>
      <c r="M65" s="9"/>
    </row>
    <row r="66" spans="1:13" s="5" customFormat="1" ht="20.25" customHeight="1" x14ac:dyDescent="0.25">
      <c r="A66" s="53"/>
      <c r="B66" s="116" t="s">
        <v>2</v>
      </c>
      <c r="C66" s="242">
        <f>SUM(C62:C65)</f>
        <v>1467617.44</v>
      </c>
      <c r="D66" s="242"/>
      <c r="E66" s="9"/>
      <c r="F66" s="9"/>
      <c r="G66" s="9"/>
      <c r="H66" s="9"/>
      <c r="I66" s="9"/>
      <c r="K66" s="9"/>
      <c r="L66" s="9"/>
      <c r="M66" s="9"/>
    </row>
    <row r="67" spans="1:13" s="5" customFormat="1" ht="30" customHeight="1" x14ac:dyDescent="0.25">
      <c r="A67" s="102"/>
      <c r="B67" s="129"/>
      <c r="C67" s="28"/>
      <c r="D67" s="29"/>
      <c r="E67" s="9"/>
      <c r="F67" s="9"/>
      <c r="G67" s="9"/>
      <c r="H67" s="9"/>
      <c r="I67" s="9"/>
      <c r="K67" s="9"/>
      <c r="L67" s="9"/>
      <c r="M67" s="9"/>
    </row>
    <row r="68" spans="1:13" s="5" customFormat="1" ht="30" customHeight="1" thickBot="1" x14ac:dyDescent="0.3">
      <c r="A68" s="100"/>
      <c r="B68" s="130"/>
      <c r="C68" s="13"/>
      <c r="D68" s="57"/>
      <c r="E68" s="9"/>
      <c r="F68" s="9"/>
      <c r="G68" s="9"/>
      <c r="H68" s="9"/>
      <c r="I68" s="9"/>
      <c r="K68" s="9"/>
      <c r="L68" s="9"/>
      <c r="M68" s="9"/>
    </row>
    <row r="69" spans="1:13" s="5" customFormat="1" ht="32.25" customHeight="1" thickBot="1" x14ac:dyDescent="0.3">
      <c r="A69" s="220" t="s">
        <v>157</v>
      </c>
      <c r="B69" s="236"/>
      <c r="C69" s="236"/>
      <c r="D69" s="237"/>
      <c r="E69" s="9"/>
      <c r="F69" s="9"/>
      <c r="G69" s="9"/>
      <c r="H69" s="9"/>
      <c r="I69" s="9"/>
      <c r="K69" s="9"/>
      <c r="L69" s="9"/>
      <c r="M69" s="9"/>
    </row>
    <row r="70" spans="1:13" s="5" customFormat="1" ht="38.25" customHeight="1" thickBot="1" x14ac:dyDescent="0.3">
      <c r="A70" s="103" t="s">
        <v>45</v>
      </c>
      <c r="B70" s="116" t="s">
        <v>12</v>
      </c>
      <c r="C70" s="241" t="s">
        <v>53</v>
      </c>
      <c r="D70" s="241"/>
      <c r="E70" s="31"/>
      <c r="F70" s="9"/>
      <c r="G70" s="9"/>
      <c r="H70" s="9"/>
      <c r="I70" s="9"/>
      <c r="K70" s="9"/>
      <c r="L70" s="9"/>
      <c r="M70" s="9"/>
    </row>
    <row r="71" spans="1:13" s="5" customFormat="1" ht="34.5" customHeight="1" x14ac:dyDescent="0.25">
      <c r="A71" s="104">
        <v>1</v>
      </c>
      <c r="B71" s="154" t="s">
        <v>135</v>
      </c>
      <c r="C71" s="213">
        <v>270000</v>
      </c>
      <c r="D71" s="213"/>
      <c r="E71" s="9"/>
      <c r="F71" s="9"/>
      <c r="G71" s="9"/>
      <c r="H71" s="9"/>
      <c r="I71" s="9"/>
      <c r="K71" s="9"/>
      <c r="L71" s="9"/>
      <c r="M71" s="9"/>
    </row>
    <row r="72" spans="1:13" s="5" customFormat="1" ht="30" x14ac:dyDescent="0.25">
      <c r="A72" s="104">
        <v>2</v>
      </c>
      <c r="B72" s="153" t="s">
        <v>134</v>
      </c>
      <c r="C72" s="213">
        <v>234553.19</v>
      </c>
      <c r="D72" s="213"/>
      <c r="E72" s="9"/>
      <c r="F72" s="9"/>
      <c r="G72" s="9"/>
      <c r="H72" s="9"/>
      <c r="I72" s="9"/>
      <c r="K72" s="9"/>
      <c r="L72" s="9"/>
      <c r="M72" s="9"/>
    </row>
    <row r="73" spans="1:13" s="5" customFormat="1" ht="29.25" customHeight="1" x14ac:dyDescent="0.25">
      <c r="A73" s="104">
        <v>4</v>
      </c>
      <c r="B73" s="91" t="s">
        <v>30</v>
      </c>
      <c r="C73" s="204">
        <v>200000</v>
      </c>
      <c r="D73" s="204"/>
      <c r="E73" s="9"/>
      <c r="F73" s="9"/>
      <c r="G73" s="9"/>
      <c r="H73" s="9"/>
      <c r="I73" s="9"/>
      <c r="K73" s="9"/>
      <c r="L73" s="9"/>
      <c r="M73" s="9"/>
    </row>
    <row r="74" spans="1:13" s="5" customFormat="1" ht="23.25" customHeight="1" thickBot="1" x14ac:dyDescent="0.3">
      <c r="A74" s="67"/>
      <c r="B74" s="132" t="s">
        <v>2</v>
      </c>
      <c r="C74" s="239">
        <f>C71+C72+C73</f>
        <v>704553.19</v>
      </c>
      <c r="D74" s="240"/>
      <c r="E74" s="9"/>
      <c r="F74" s="9"/>
      <c r="G74" s="9"/>
      <c r="H74" s="9"/>
      <c r="I74" s="9"/>
      <c r="K74" s="9"/>
      <c r="L74" s="9"/>
      <c r="M74" s="9"/>
    </row>
    <row r="75" spans="1:13" s="5" customFormat="1" ht="23.25" customHeight="1" x14ac:dyDescent="0.25">
      <c r="A75" s="105"/>
      <c r="B75" s="129"/>
      <c r="C75" s="28"/>
      <c r="D75" s="28"/>
      <c r="E75" s="9"/>
      <c r="F75" s="9"/>
      <c r="G75" s="9"/>
      <c r="H75" s="9"/>
      <c r="I75" s="9"/>
      <c r="K75" s="9"/>
      <c r="L75" s="9"/>
      <c r="M75" s="9"/>
    </row>
    <row r="76" spans="1:13" s="5" customFormat="1" ht="23.25" customHeight="1" x14ac:dyDescent="0.25">
      <c r="A76" s="105"/>
      <c r="B76" s="129"/>
      <c r="C76" s="28"/>
      <c r="D76" s="28"/>
      <c r="E76" s="9"/>
      <c r="F76" s="9"/>
      <c r="G76" s="9"/>
      <c r="H76" s="9"/>
      <c r="I76" s="9"/>
      <c r="K76" s="9"/>
      <c r="L76" s="9"/>
      <c r="M76" s="9"/>
    </row>
    <row r="77" spans="1:13" s="5" customFormat="1" ht="23.25" customHeight="1" x14ac:dyDescent="0.25">
      <c r="A77" s="105"/>
      <c r="B77" s="129"/>
      <c r="C77" s="28"/>
      <c r="D77" s="28"/>
      <c r="E77" s="9"/>
      <c r="F77" s="9"/>
      <c r="G77" s="9"/>
      <c r="H77" s="9"/>
      <c r="I77" s="9"/>
      <c r="K77" s="9"/>
      <c r="L77" s="9"/>
      <c r="M77" s="9"/>
    </row>
    <row r="78" spans="1:13" s="5" customFormat="1" ht="27" customHeight="1" thickBot="1" x14ac:dyDescent="0.3">
      <c r="A78" s="105"/>
      <c r="B78" s="129"/>
      <c r="C78" s="28"/>
      <c r="D78" s="29"/>
      <c r="E78" s="9"/>
      <c r="F78" s="9"/>
      <c r="G78" s="9"/>
      <c r="H78" s="9"/>
      <c r="I78" s="9"/>
      <c r="K78" s="9"/>
      <c r="L78" s="9"/>
      <c r="M78" s="9"/>
    </row>
    <row r="79" spans="1:13" s="5" customFormat="1" ht="18.75" customHeight="1" thickBot="1" x14ac:dyDescent="0.3">
      <c r="A79" s="226" t="s">
        <v>99</v>
      </c>
      <c r="B79" s="227"/>
      <c r="C79" s="227"/>
      <c r="D79" s="228"/>
      <c r="E79" s="9"/>
      <c r="F79" s="9"/>
      <c r="G79" s="9"/>
      <c r="H79" s="9"/>
      <c r="I79" s="9"/>
      <c r="K79" s="9"/>
      <c r="L79" s="9"/>
      <c r="M79" s="9"/>
    </row>
    <row r="80" spans="1:13" s="5" customFormat="1" ht="28.5" customHeight="1" thickBot="1" x14ac:dyDescent="0.3">
      <c r="A80" s="99" t="s">
        <v>45</v>
      </c>
      <c r="B80" s="133" t="s">
        <v>54</v>
      </c>
      <c r="C80" s="191" t="s">
        <v>53</v>
      </c>
      <c r="D80" s="192"/>
      <c r="E80" s="9"/>
      <c r="F80" s="9"/>
      <c r="G80" s="9"/>
      <c r="H80" s="9"/>
      <c r="I80" s="9"/>
      <c r="K80" s="9"/>
      <c r="L80" s="9"/>
      <c r="M80" s="9"/>
    </row>
    <row r="81" spans="1:19" s="5" customFormat="1" x14ac:dyDescent="0.25">
      <c r="A81" s="67">
        <v>1</v>
      </c>
      <c r="B81" s="153" t="s">
        <v>94</v>
      </c>
      <c r="C81" s="235">
        <v>20000</v>
      </c>
      <c r="D81" s="235"/>
      <c r="E81" s="9"/>
      <c r="F81" s="9"/>
      <c r="G81" s="9"/>
      <c r="H81" s="9"/>
      <c r="I81" s="9"/>
      <c r="K81" s="9"/>
      <c r="L81" s="9"/>
      <c r="M81" s="9"/>
    </row>
    <row r="82" spans="1:19" s="5" customFormat="1" x14ac:dyDescent="0.25">
      <c r="A82" s="67">
        <v>2</v>
      </c>
      <c r="B82" s="152" t="s">
        <v>136</v>
      </c>
      <c r="C82" s="212">
        <v>30000</v>
      </c>
      <c r="D82" s="212"/>
      <c r="E82" s="9"/>
      <c r="F82" s="9"/>
      <c r="G82" s="9"/>
      <c r="H82" s="9"/>
      <c r="I82" s="9"/>
      <c r="K82" s="9"/>
      <c r="L82" s="9"/>
      <c r="M82" s="9"/>
    </row>
    <row r="83" spans="1:19" s="65" customFormat="1" ht="18.75" customHeight="1" x14ac:dyDescent="0.25">
      <c r="A83" s="67">
        <v>3</v>
      </c>
      <c r="B83" s="152" t="s">
        <v>137</v>
      </c>
      <c r="C83" s="212">
        <v>18000</v>
      </c>
      <c r="D83" s="212"/>
      <c r="E83" s="64"/>
      <c r="F83" s="64"/>
      <c r="G83" s="64"/>
      <c r="H83" s="64"/>
      <c r="I83" s="64"/>
      <c r="K83" s="64"/>
      <c r="L83" s="64"/>
      <c r="M83" s="64"/>
    </row>
    <row r="84" spans="1:19" s="5" customFormat="1" x14ac:dyDescent="0.25">
      <c r="A84" s="67">
        <v>4</v>
      </c>
      <c r="B84" s="152" t="s">
        <v>138</v>
      </c>
      <c r="C84" s="212">
        <v>10000</v>
      </c>
      <c r="D84" s="212"/>
      <c r="E84" s="9"/>
      <c r="F84" s="9"/>
      <c r="G84" s="9"/>
      <c r="H84" s="9"/>
      <c r="I84" s="9"/>
      <c r="K84" s="9"/>
      <c r="L84" s="9"/>
      <c r="M84" s="9"/>
    </row>
    <row r="85" spans="1:19" s="3" customFormat="1" ht="17.25" customHeight="1" x14ac:dyDescent="0.25">
      <c r="A85" s="67">
        <v>5</v>
      </c>
      <c r="B85" s="152" t="s">
        <v>95</v>
      </c>
      <c r="C85" s="198">
        <v>30000</v>
      </c>
      <c r="D85" s="199"/>
      <c r="E85" s="4"/>
      <c r="F85" s="4"/>
      <c r="G85" s="4"/>
      <c r="H85" s="4"/>
      <c r="I85" s="4"/>
      <c r="K85" s="4"/>
      <c r="L85" s="4"/>
      <c r="M85" s="4"/>
    </row>
    <row r="86" spans="1:19" s="3" customFormat="1" ht="20.25" customHeight="1" x14ac:dyDescent="0.25">
      <c r="A86" s="67">
        <v>6</v>
      </c>
      <c r="B86" s="152" t="s">
        <v>139</v>
      </c>
      <c r="C86" s="212">
        <v>10000</v>
      </c>
      <c r="D86" s="212"/>
      <c r="E86" s="4"/>
      <c r="F86" s="4"/>
      <c r="G86" s="4"/>
      <c r="H86" s="4"/>
      <c r="I86" s="4"/>
      <c r="K86" s="4"/>
      <c r="L86" s="4"/>
      <c r="M86" s="4"/>
    </row>
    <row r="87" spans="1:19" s="3" customFormat="1" ht="36.75" customHeight="1" thickBot="1" x14ac:dyDescent="0.3">
      <c r="A87" s="67">
        <v>7</v>
      </c>
      <c r="B87" s="158" t="s">
        <v>140</v>
      </c>
      <c r="C87" s="195">
        <v>25000</v>
      </c>
      <c r="D87" s="195"/>
      <c r="E87" s="4"/>
      <c r="F87" s="4"/>
      <c r="G87" s="4"/>
      <c r="H87" s="4"/>
      <c r="I87" s="4"/>
      <c r="K87" s="4"/>
      <c r="L87" s="4"/>
      <c r="M87" s="4"/>
    </row>
    <row r="88" spans="1:19" s="3" customFormat="1" ht="20.25" customHeight="1" thickBot="1" x14ac:dyDescent="0.3">
      <c r="A88" s="104"/>
      <c r="B88" s="134" t="s">
        <v>2</v>
      </c>
      <c r="C88" s="193">
        <f>SUM(C81:C87)</f>
        <v>143000</v>
      </c>
      <c r="D88" s="194"/>
      <c r="E88" s="4"/>
      <c r="F88" s="4"/>
      <c r="G88" s="4"/>
      <c r="H88" s="4"/>
      <c r="I88" s="4"/>
      <c r="K88" s="4"/>
      <c r="L88" s="4"/>
      <c r="M88" s="4"/>
    </row>
    <row r="89" spans="1:19" s="3" customFormat="1" ht="24.95" customHeight="1" x14ac:dyDescent="0.25">
      <c r="A89" s="105"/>
      <c r="B89" s="135"/>
      <c r="C89" s="49"/>
      <c r="D89" s="96"/>
      <c r="E89" s="4"/>
      <c r="F89" s="4"/>
      <c r="G89" s="4"/>
      <c r="H89" s="4"/>
      <c r="I89" s="4"/>
      <c r="K89" s="4"/>
      <c r="L89" s="4"/>
      <c r="M89" s="4"/>
    </row>
    <row r="90" spans="1:19" s="3" customFormat="1" ht="24.95" customHeight="1" x14ac:dyDescent="0.25">
      <c r="A90" s="105"/>
      <c r="B90" s="135"/>
      <c r="C90" s="49"/>
      <c r="D90" s="96"/>
      <c r="E90" s="4"/>
      <c r="F90" s="4"/>
      <c r="G90" s="4"/>
      <c r="H90" s="4"/>
      <c r="I90" s="4"/>
      <c r="K90" s="4"/>
      <c r="L90" s="4"/>
      <c r="M90" s="4"/>
    </row>
    <row r="91" spans="1:19" s="3" customFormat="1" ht="24.95" customHeight="1" thickBot="1" x14ac:dyDescent="0.3">
      <c r="A91" s="105"/>
      <c r="B91" s="135"/>
      <c r="C91" s="49"/>
      <c r="D91" s="96"/>
      <c r="E91" s="4"/>
      <c r="F91" s="4"/>
      <c r="G91" s="4"/>
      <c r="H91" s="4"/>
      <c r="I91" s="4"/>
      <c r="K91" s="4"/>
      <c r="L91" s="4"/>
      <c r="M91" s="4"/>
      <c r="S91" s="3" t="s">
        <v>75</v>
      </c>
    </row>
    <row r="92" spans="1:19" s="3" customFormat="1" ht="24.95" customHeight="1" x14ac:dyDescent="0.25">
      <c r="A92" s="67"/>
      <c r="B92" s="188" t="s">
        <v>100</v>
      </c>
      <c r="C92" s="189"/>
      <c r="D92" s="190"/>
      <c r="E92" s="4"/>
      <c r="F92" s="4"/>
      <c r="G92" s="4"/>
      <c r="H92" s="4"/>
      <c r="I92" s="4"/>
      <c r="K92" s="4"/>
      <c r="L92" s="4"/>
      <c r="M92" s="4"/>
    </row>
    <row r="93" spans="1:19" s="5" customFormat="1" ht="24.95" customHeight="1" x14ac:dyDescent="0.25">
      <c r="A93" s="107" t="s">
        <v>45</v>
      </c>
      <c r="B93" s="136" t="s">
        <v>54</v>
      </c>
      <c r="C93" s="219" t="s">
        <v>74</v>
      </c>
      <c r="D93" s="219"/>
      <c r="E93" s="9"/>
      <c r="F93" s="9"/>
      <c r="G93" s="9"/>
      <c r="H93" s="9"/>
      <c r="I93" s="9"/>
      <c r="K93" s="9"/>
      <c r="L93" s="9"/>
      <c r="M93" s="9"/>
    </row>
    <row r="94" spans="1:19" s="5" customFormat="1" ht="24.95" customHeight="1" x14ac:dyDescent="0.25">
      <c r="A94" s="67">
        <v>1</v>
      </c>
      <c r="B94" s="131" t="s">
        <v>147</v>
      </c>
      <c r="C94" s="217">
        <v>25180</v>
      </c>
      <c r="D94" s="218"/>
      <c r="E94" s="9"/>
      <c r="F94" s="9"/>
      <c r="G94" s="9"/>
      <c r="H94" s="9"/>
      <c r="I94" s="9"/>
      <c r="K94" s="9"/>
      <c r="L94" s="9"/>
      <c r="M94" s="9"/>
    </row>
    <row r="95" spans="1:19" s="5" customFormat="1" ht="24.95" customHeight="1" x14ac:dyDescent="0.25">
      <c r="A95" s="105"/>
      <c r="B95" s="137"/>
      <c r="C95" s="66"/>
      <c r="D95" s="97"/>
      <c r="E95" s="9"/>
      <c r="F95" s="9"/>
      <c r="G95" s="9"/>
      <c r="H95" s="9"/>
      <c r="I95" s="9"/>
      <c r="K95" s="9"/>
      <c r="L95" s="9"/>
      <c r="M95" s="9"/>
    </row>
    <row r="96" spans="1:19" s="5" customFormat="1" ht="24.95" customHeight="1" thickBot="1" x14ac:dyDescent="0.3">
      <c r="A96" s="106"/>
      <c r="B96" s="138"/>
      <c r="C96" s="6"/>
      <c r="D96" s="95"/>
      <c r="E96" s="9"/>
      <c r="F96" s="9"/>
      <c r="G96" s="9"/>
      <c r="H96" s="9"/>
      <c r="I96" s="9"/>
      <c r="K96" s="9"/>
      <c r="L96" s="9"/>
      <c r="M96" s="9"/>
    </row>
    <row r="97" spans="1:13" s="5" customFormat="1" ht="24.95" customHeight="1" thickBot="1" x14ac:dyDescent="0.3">
      <c r="A97" s="226" t="s">
        <v>101</v>
      </c>
      <c r="B97" s="227"/>
      <c r="C97" s="227"/>
      <c r="D97" s="228"/>
      <c r="E97" s="9"/>
      <c r="F97" s="9"/>
      <c r="G97" s="9"/>
      <c r="H97" s="9"/>
      <c r="I97" s="9"/>
      <c r="K97" s="9"/>
      <c r="L97" s="9"/>
      <c r="M97" s="9"/>
    </row>
    <row r="98" spans="1:13" s="5" customFormat="1" ht="24.95" customHeight="1" x14ac:dyDescent="0.25">
      <c r="A98" s="108" t="s">
        <v>45</v>
      </c>
      <c r="B98" s="133" t="s">
        <v>54</v>
      </c>
      <c r="C98" s="191" t="s">
        <v>53</v>
      </c>
      <c r="D98" s="192"/>
      <c r="E98" s="9"/>
      <c r="F98" s="9"/>
      <c r="G98" s="9"/>
      <c r="H98" s="9"/>
      <c r="I98" s="9"/>
      <c r="K98" s="9"/>
      <c r="L98" s="9"/>
      <c r="M98" s="9"/>
    </row>
    <row r="99" spans="1:13" s="5" customFormat="1" ht="24.95" customHeight="1" x14ac:dyDescent="0.25">
      <c r="A99" s="67">
        <v>1</v>
      </c>
      <c r="B99" s="152" t="s">
        <v>60</v>
      </c>
      <c r="C99" s="234">
        <v>1853953.61</v>
      </c>
      <c r="D99" s="234"/>
      <c r="E99" s="9">
        <f>F99+C103+C105</f>
        <v>2236622.9</v>
      </c>
      <c r="F99" s="9">
        <f>C99+G99</f>
        <v>2127692.69</v>
      </c>
      <c r="G99" s="9">
        <v>273739.08</v>
      </c>
      <c r="H99" s="9"/>
      <c r="I99" s="9"/>
      <c r="K99" s="9"/>
      <c r="L99" s="9"/>
      <c r="M99" s="9"/>
    </row>
    <row r="100" spans="1:13" s="5" customFormat="1" ht="24.95" customHeight="1" x14ac:dyDescent="0.25">
      <c r="A100" s="67">
        <v>2</v>
      </c>
      <c r="B100" s="152" t="s">
        <v>141</v>
      </c>
      <c r="C100" s="234">
        <v>251538.4</v>
      </c>
      <c r="D100" s="234"/>
      <c r="E100" s="9">
        <f>F99+C100+C101+C102+C103+C104+C105+C106+C107</f>
        <v>3574223.2800000003</v>
      </c>
      <c r="F100" s="9"/>
      <c r="G100" s="9"/>
      <c r="H100" s="9"/>
      <c r="I100" s="9"/>
      <c r="K100" s="9"/>
      <c r="L100" s="9"/>
      <c r="M100" s="9"/>
    </row>
    <row r="101" spans="1:13" s="5" customFormat="1" ht="24.95" customHeight="1" x14ac:dyDescent="0.25">
      <c r="A101" s="67">
        <v>3</v>
      </c>
      <c r="B101" s="152" t="s">
        <v>136</v>
      </c>
      <c r="C101" s="234">
        <v>488033.24</v>
      </c>
      <c r="D101" s="234"/>
      <c r="E101" s="9">
        <v>3443524.46</v>
      </c>
      <c r="F101" s="9"/>
      <c r="G101" s="9"/>
      <c r="H101" s="9"/>
      <c r="I101" s="9"/>
      <c r="K101" s="9"/>
      <c r="L101" s="9"/>
      <c r="M101" s="9"/>
    </row>
    <row r="102" spans="1:13" s="5" customFormat="1" x14ac:dyDescent="0.25">
      <c r="A102" s="67">
        <v>4</v>
      </c>
      <c r="B102" s="152" t="s">
        <v>137</v>
      </c>
      <c r="C102" s="234">
        <v>149354.95000000001</v>
      </c>
      <c r="D102" s="234"/>
      <c r="E102" s="9"/>
      <c r="F102" s="9">
        <f>C102+C104+C107</f>
        <v>375410.21</v>
      </c>
      <c r="G102" s="9"/>
      <c r="H102" s="9"/>
      <c r="I102" s="9"/>
      <c r="K102" s="9"/>
      <c r="L102" s="9"/>
      <c r="M102" s="9"/>
    </row>
    <row r="103" spans="1:13" s="5" customFormat="1" x14ac:dyDescent="0.25">
      <c r="A103" s="67">
        <v>5</v>
      </c>
      <c r="B103" s="152" t="s">
        <v>138</v>
      </c>
      <c r="C103" s="198">
        <v>75751.89</v>
      </c>
      <c r="D103" s="199"/>
      <c r="E103" s="9">
        <f>E100-E101</f>
        <v>130698.8200000003</v>
      </c>
      <c r="F103" s="9"/>
      <c r="G103" s="9"/>
      <c r="H103" s="9"/>
      <c r="I103" s="9"/>
      <c r="K103" s="9"/>
      <c r="L103" s="9"/>
      <c r="M103" s="9"/>
    </row>
    <row r="104" spans="1:13" s="5" customFormat="1" x14ac:dyDescent="0.25">
      <c r="A104" s="67">
        <v>6</v>
      </c>
      <c r="B104" s="152" t="s">
        <v>95</v>
      </c>
      <c r="C104" s="198">
        <v>46480.79</v>
      </c>
      <c r="D104" s="199"/>
      <c r="E104" s="9"/>
      <c r="F104" s="9"/>
      <c r="G104" s="9">
        <f>C106+C100</f>
        <v>474156.93</v>
      </c>
      <c r="H104" s="9"/>
      <c r="I104" s="9"/>
      <c r="K104" s="9"/>
      <c r="L104" s="9"/>
      <c r="M104" s="9"/>
    </row>
    <row r="105" spans="1:13" s="5" customFormat="1" ht="24.95" customHeight="1" x14ac:dyDescent="0.25">
      <c r="A105" s="67">
        <v>7</v>
      </c>
      <c r="B105" s="152" t="s">
        <v>139</v>
      </c>
      <c r="C105" s="198">
        <v>33178.32</v>
      </c>
      <c r="D105" s="199"/>
      <c r="E105" s="9">
        <f>C103+C105</f>
        <v>108930.20999999999</v>
      </c>
      <c r="F105" s="9">
        <v>3278715.59</v>
      </c>
      <c r="G105" s="9">
        <f>F105-C108</f>
        <v>-21768.610000000335</v>
      </c>
      <c r="H105" s="9"/>
      <c r="I105" s="9"/>
      <c r="K105" s="9"/>
      <c r="L105" s="9"/>
      <c r="M105" s="9"/>
    </row>
    <row r="106" spans="1:13" s="5" customFormat="1" ht="35.25" customHeight="1" x14ac:dyDescent="0.25">
      <c r="A106" s="67">
        <v>8</v>
      </c>
      <c r="B106" s="153" t="s">
        <v>140</v>
      </c>
      <c r="C106" s="234">
        <v>222618.53</v>
      </c>
      <c r="D106" s="234"/>
      <c r="E106" s="9"/>
      <c r="F106" s="9">
        <v>384140.5</v>
      </c>
      <c r="G106" s="9"/>
      <c r="H106" s="9"/>
      <c r="I106" s="9"/>
      <c r="K106" s="9"/>
      <c r="L106" s="9"/>
      <c r="M106" s="9"/>
    </row>
    <row r="107" spans="1:13" s="5" customFormat="1" ht="24.95" customHeight="1" thickBot="1" x14ac:dyDescent="0.3">
      <c r="A107" s="67">
        <v>9</v>
      </c>
      <c r="B107" s="155" t="s">
        <v>61</v>
      </c>
      <c r="C107" s="253">
        <v>179574.47</v>
      </c>
      <c r="D107" s="253"/>
      <c r="E107" s="9"/>
      <c r="F107" s="9"/>
      <c r="G107" s="9"/>
      <c r="H107" s="9"/>
      <c r="I107" s="9"/>
      <c r="K107" s="9"/>
      <c r="L107" s="9"/>
      <c r="M107" s="9"/>
    </row>
    <row r="108" spans="1:13" s="5" customFormat="1" ht="24.95" customHeight="1" thickBot="1" x14ac:dyDescent="0.3">
      <c r="A108" s="67"/>
      <c r="B108" s="128" t="s">
        <v>2</v>
      </c>
      <c r="C108" s="245">
        <f>SUM(C99:C107)</f>
        <v>3300484.2</v>
      </c>
      <c r="D108" s="246"/>
      <c r="E108" s="9">
        <f>G99+C108</f>
        <v>3574223.2800000003</v>
      </c>
      <c r="F108" s="9"/>
      <c r="G108" s="9">
        <v>2214854.29</v>
      </c>
      <c r="H108" s="9"/>
      <c r="I108" s="9"/>
      <c r="K108" s="9"/>
      <c r="L108" s="9"/>
      <c r="M108" s="9"/>
    </row>
    <row r="109" spans="1:13" s="5" customFormat="1" ht="24.95" customHeight="1" x14ac:dyDescent="0.25">
      <c r="A109" s="105"/>
      <c r="B109" s="129"/>
      <c r="C109" s="29"/>
      <c r="D109" s="29"/>
      <c r="E109" s="9"/>
      <c r="F109" s="9"/>
      <c r="G109" s="9">
        <v>474156.93</v>
      </c>
      <c r="H109" s="9"/>
      <c r="I109" s="9"/>
      <c r="K109" s="9"/>
      <c r="L109" s="9"/>
      <c r="M109" s="9"/>
    </row>
    <row r="110" spans="1:13" s="5" customFormat="1" ht="24.95" customHeight="1" x14ac:dyDescent="0.25">
      <c r="A110" s="105"/>
      <c r="B110" s="129"/>
      <c r="C110" s="29"/>
      <c r="D110" s="29"/>
      <c r="E110" s="9"/>
      <c r="F110" s="9"/>
      <c r="G110" s="9"/>
      <c r="H110" s="9"/>
      <c r="I110" s="9"/>
      <c r="K110" s="9"/>
      <c r="L110" s="9"/>
      <c r="M110" s="9"/>
    </row>
    <row r="111" spans="1:13" s="5" customFormat="1" ht="24.95" customHeight="1" x14ac:dyDescent="0.25">
      <c r="A111" s="105"/>
      <c r="B111" s="129"/>
      <c r="C111" s="29"/>
      <c r="D111" s="29"/>
      <c r="E111" s="9"/>
      <c r="F111" s="9"/>
      <c r="G111" s="9"/>
      <c r="H111" s="9"/>
      <c r="I111" s="9"/>
      <c r="K111" s="9"/>
      <c r="L111" s="9"/>
      <c r="M111" s="9"/>
    </row>
    <row r="112" spans="1:13" s="5" customFormat="1" ht="24.95" customHeight="1" x14ac:dyDescent="0.25">
      <c r="A112" s="105"/>
      <c r="B112" s="129"/>
      <c r="C112" s="29"/>
      <c r="D112" s="29"/>
      <c r="E112" s="9"/>
      <c r="F112" s="9"/>
      <c r="G112" s="9"/>
      <c r="H112" s="9"/>
      <c r="I112" s="9"/>
      <c r="K112" s="9"/>
      <c r="L112" s="9"/>
      <c r="M112" s="9"/>
    </row>
    <row r="113" spans="1:13" s="5" customFormat="1" ht="24.95" customHeight="1" thickBot="1" x14ac:dyDescent="0.3">
      <c r="A113" s="106"/>
      <c r="B113" s="138"/>
      <c r="C113" s="6"/>
      <c r="D113" s="95"/>
      <c r="E113" s="9"/>
      <c r="F113" s="9"/>
      <c r="G113" s="9"/>
      <c r="H113" s="9"/>
      <c r="I113" s="9"/>
      <c r="K113" s="9"/>
      <c r="L113" s="9"/>
      <c r="M113" s="9"/>
    </row>
    <row r="114" spans="1:13" s="65" customFormat="1" ht="31.5" customHeight="1" thickBot="1" x14ac:dyDescent="0.3">
      <c r="A114" s="220" t="s">
        <v>158</v>
      </c>
      <c r="B114" s="221"/>
      <c r="C114" s="221"/>
      <c r="D114" s="222"/>
      <c r="E114" s="64"/>
      <c r="F114" s="64"/>
      <c r="G114" s="64"/>
      <c r="H114" s="64"/>
      <c r="I114" s="64"/>
      <c r="K114" s="64"/>
      <c r="L114" s="64"/>
      <c r="M114" s="64"/>
    </row>
    <row r="115" spans="1:13" s="65" customFormat="1" ht="24.95" customHeight="1" thickBot="1" x14ac:dyDescent="0.3">
      <c r="A115" s="108" t="s">
        <v>45</v>
      </c>
      <c r="B115" s="128" t="s">
        <v>12</v>
      </c>
      <c r="C115" s="224" t="s">
        <v>53</v>
      </c>
      <c r="D115" s="225"/>
      <c r="E115" s="64"/>
      <c r="F115" s="64"/>
      <c r="G115" s="64"/>
      <c r="H115" s="64"/>
      <c r="I115" s="64"/>
      <c r="K115" s="64"/>
      <c r="L115" s="64"/>
      <c r="M115" s="64"/>
    </row>
    <row r="116" spans="1:13" s="65" customFormat="1" ht="39.75" customHeight="1" x14ac:dyDescent="0.25">
      <c r="A116" s="111">
        <v>1</v>
      </c>
      <c r="B116" s="90" t="s">
        <v>102</v>
      </c>
      <c r="C116" s="252">
        <v>1303391.23</v>
      </c>
      <c r="D116" s="252"/>
      <c r="E116" s="64"/>
      <c r="F116" s="64"/>
      <c r="G116" s="64"/>
      <c r="H116" s="64"/>
      <c r="I116" s="64"/>
      <c r="K116" s="64"/>
      <c r="L116" s="64"/>
      <c r="M116" s="64"/>
    </row>
    <row r="117" spans="1:13" s="65" customFormat="1" ht="72.75" customHeight="1" x14ac:dyDescent="0.25">
      <c r="A117" s="111">
        <v>2</v>
      </c>
      <c r="B117" s="92" t="s">
        <v>117</v>
      </c>
      <c r="C117" s="214">
        <v>6375283.2000000002</v>
      </c>
      <c r="D117" s="215"/>
      <c r="E117" s="64"/>
      <c r="F117" s="64"/>
      <c r="G117" s="64"/>
      <c r="H117" s="64"/>
      <c r="I117" s="64"/>
      <c r="K117" s="64"/>
      <c r="L117" s="64"/>
      <c r="M117" s="64"/>
    </row>
    <row r="118" spans="1:13" s="65" customFormat="1" ht="32.25" customHeight="1" x14ac:dyDescent="0.25">
      <c r="A118" s="111">
        <v>3</v>
      </c>
      <c r="B118" s="91" t="s">
        <v>77</v>
      </c>
      <c r="C118" s="214">
        <v>70836.479999999996</v>
      </c>
      <c r="D118" s="215"/>
      <c r="E118" s="64"/>
      <c r="F118" s="64"/>
      <c r="G118" s="64"/>
      <c r="H118" s="64"/>
      <c r="I118" s="64"/>
      <c r="K118" s="64"/>
      <c r="L118" s="64"/>
      <c r="M118" s="64"/>
    </row>
    <row r="119" spans="1:13" s="65" customFormat="1" ht="25.5" customHeight="1" x14ac:dyDescent="0.25">
      <c r="A119" s="111">
        <v>4</v>
      </c>
      <c r="B119" s="91" t="s">
        <v>125</v>
      </c>
      <c r="C119" s="214">
        <v>566691.83999999997</v>
      </c>
      <c r="D119" s="215"/>
      <c r="E119" s="64"/>
      <c r="F119" s="64"/>
      <c r="G119" s="64"/>
      <c r="H119" s="64"/>
      <c r="I119" s="64"/>
      <c r="K119" s="64"/>
      <c r="L119" s="64"/>
      <c r="M119" s="64"/>
    </row>
    <row r="120" spans="1:13" s="65" customFormat="1" ht="38.25" customHeight="1" x14ac:dyDescent="0.25">
      <c r="A120" s="111">
        <v>5</v>
      </c>
      <c r="B120" s="91" t="s">
        <v>78</v>
      </c>
      <c r="C120" s="214">
        <v>70836.479999999996</v>
      </c>
      <c r="D120" s="215"/>
      <c r="E120" s="64"/>
      <c r="F120" s="64"/>
      <c r="G120" s="64"/>
      <c r="H120" s="64"/>
      <c r="I120" s="64"/>
      <c r="K120" s="64"/>
      <c r="L120" s="64"/>
      <c r="M120" s="64"/>
    </row>
    <row r="121" spans="1:13" s="11" customFormat="1" ht="44.25" customHeight="1" x14ac:dyDescent="0.25">
      <c r="A121" s="111">
        <v>6</v>
      </c>
      <c r="B121" s="91" t="s">
        <v>79</v>
      </c>
      <c r="C121" s="249">
        <v>55000</v>
      </c>
      <c r="D121" s="250"/>
      <c r="E121" s="31"/>
      <c r="F121" s="31"/>
      <c r="G121" s="31"/>
      <c r="H121" s="31"/>
      <c r="I121" s="31"/>
      <c r="K121" s="31"/>
      <c r="L121" s="31"/>
      <c r="M121" s="31"/>
    </row>
    <row r="122" spans="1:13" s="5" customFormat="1" ht="75" customHeight="1" x14ac:dyDescent="0.25">
      <c r="A122" s="111">
        <v>7</v>
      </c>
      <c r="B122" s="91" t="s">
        <v>123</v>
      </c>
      <c r="C122" s="214">
        <v>60000</v>
      </c>
      <c r="D122" s="215"/>
      <c r="E122" s="9"/>
      <c r="F122" s="9"/>
      <c r="G122" s="9"/>
      <c r="H122" s="9"/>
      <c r="I122" s="9"/>
      <c r="K122" s="9"/>
      <c r="L122" s="9"/>
      <c r="M122" s="9"/>
    </row>
    <row r="123" spans="1:13" s="5" customFormat="1" ht="29.25" customHeight="1" x14ac:dyDescent="0.25">
      <c r="A123" s="111">
        <v>8</v>
      </c>
      <c r="B123" s="91" t="s">
        <v>114</v>
      </c>
      <c r="C123" s="214">
        <v>80000</v>
      </c>
      <c r="D123" s="215"/>
      <c r="E123" s="9"/>
      <c r="F123" s="9"/>
      <c r="G123" s="9"/>
      <c r="H123" s="9"/>
      <c r="I123" s="9"/>
      <c r="K123" s="9"/>
      <c r="L123" s="9"/>
      <c r="M123" s="9"/>
    </row>
    <row r="124" spans="1:13" s="1" customFormat="1" ht="31.5" customHeight="1" x14ac:dyDescent="0.25">
      <c r="A124" s="111">
        <v>9</v>
      </c>
      <c r="B124" s="91" t="s">
        <v>80</v>
      </c>
      <c r="C124" s="251">
        <v>45000</v>
      </c>
      <c r="D124" s="251"/>
      <c r="E124" s="21"/>
      <c r="F124" s="21"/>
      <c r="G124" s="21"/>
      <c r="H124" s="21"/>
      <c r="I124" s="21"/>
      <c r="K124" s="21"/>
      <c r="L124" s="21"/>
      <c r="M124" s="21"/>
    </row>
    <row r="125" spans="1:13" s="1" customFormat="1" ht="45" customHeight="1" x14ac:dyDescent="0.25">
      <c r="A125" s="111">
        <v>10</v>
      </c>
      <c r="B125" s="91" t="s">
        <v>115</v>
      </c>
      <c r="C125" s="214">
        <v>70000</v>
      </c>
      <c r="D125" s="215"/>
      <c r="E125" s="21"/>
      <c r="F125" s="21"/>
      <c r="G125" s="21"/>
      <c r="H125" s="21"/>
      <c r="I125" s="21"/>
      <c r="K125" s="21"/>
      <c r="L125" s="21"/>
      <c r="M125" s="21"/>
    </row>
    <row r="126" spans="1:13" s="1" customFormat="1" ht="45.75" customHeight="1" x14ac:dyDescent="0.25">
      <c r="A126" s="111">
        <v>11</v>
      </c>
      <c r="B126" s="91" t="s">
        <v>113</v>
      </c>
      <c r="C126" s="214">
        <v>70000</v>
      </c>
      <c r="D126" s="215"/>
      <c r="E126" s="21"/>
      <c r="F126" s="21"/>
      <c r="G126" s="21"/>
      <c r="H126" s="21"/>
      <c r="I126" s="21"/>
      <c r="J126" s="40"/>
      <c r="K126" s="21"/>
      <c r="L126" s="21"/>
      <c r="M126" s="21"/>
    </row>
    <row r="127" spans="1:13" s="1" customFormat="1" ht="25.5" customHeight="1" x14ac:dyDescent="0.25">
      <c r="A127" s="111">
        <v>12</v>
      </c>
      <c r="B127" s="91" t="s">
        <v>124</v>
      </c>
      <c r="C127" s="214">
        <v>70000</v>
      </c>
      <c r="D127" s="215"/>
      <c r="E127" s="21"/>
      <c r="F127" s="21"/>
      <c r="G127" s="21"/>
      <c r="H127" s="21"/>
      <c r="I127" s="21"/>
      <c r="J127" s="40"/>
      <c r="K127" s="21"/>
      <c r="L127" s="21"/>
      <c r="M127" s="21"/>
    </row>
    <row r="128" spans="1:13" s="5" customFormat="1" ht="32.25" customHeight="1" x14ac:dyDescent="0.25">
      <c r="A128" s="111">
        <v>13</v>
      </c>
      <c r="B128" s="91" t="s">
        <v>116</v>
      </c>
      <c r="C128" s="214">
        <v>100000</v>
      </c>
      <c r="D128" s="215"/>
      <c r="E128" s="9"/>
      <c r="F128" s="9"/>
      <c r="G128" s="9"/>
      <c r="H128" s="9"/>
      <c r="I128" s="21"/>
      <c r="J128" s="39"/>
      <c r="K128" s="9"/>
      <c r="L128" s="9"/>
      <c r="M128" s="9"/>
    </row>
    <row r="129" spans="1:13" s="121" customFormat="1" ht="23.25" customHeight="1" x14ac:dyDescent="0.25">
      <c r="A129" s="117"/>
      <c r="B129" s="118" t="s">
        <v>2</v>
      </c>
      <c r="C129" s="247">
        <f>C128+C127+C126+C125+C124+C123+C122+C121+C120+C119+C118+C117+C116</f>
        <v>8937039.2300000004</v>
      </c>
      <c r="D129" s="248"/>
      <c r="E129" s="119"/>
      <c r="F129" s="119"/>
      <c r="G129" s="119"/>
      <c r="H129" s="119"/>
      <c r="I129" s="119"/>
      <c r="J129" s="120"/>
      <c r="K129" s="119"/>
      <c r="L129" s="119"/>
      <c r="M129" s="119"/>
    </row>
    <row r="130" spans="1:13" s="1" customFormat="1" ht="35.25" customHeight="1" x14ac:dyDescent="0.25">
      <c r="A130" s="110"/>
      <c r="B130" s="139"/>
      <c r="C130" s="17"/>
      <c r="D130" s="93"/>
      <c r="E130" s="21"/>
      <c r="F130" s="21"/>
      <c r="G130" s="21"/>
      <c r="H130" s="21"/>
      <c r="I130" s="21"/>
      <c r="J130" s="40"/>
      <c r="K130" s="21"/>
      <c r="L130" s="21"/>
      <c r="M130" s="21"/>
    </row>
    <row r="131" spans="1:13" s="5" customFormat="1" ht="29.25" customHeight="1" x14ac:dyDescent="0.25">
      <c r="A131" s="110"/>
      <c r="B131" s="139"/>
      <c r="C131" s="17"/>
      <c r="D131" s="93"/>
      <c r="E131" s="9"/>
      <c r="F131" s="9"/>
      <c r="G131" s="9"/>
      <c r="H131" s="9"/>
      <c r="I131" s="21"/>
      <c r="J131" s="39"/>
      <c r="K131" s="9"/>
      <c r="L131" s="9"/>
      <c r="M131" s="9"/>
    </row>
    <row r="132" spans="1:13" s="5" customFormat="1" ht="28.5" customHeight="1" x14ac:dyDescent="0.25">
      <c r="A132" s="110"/>
      <c r="B132" s="139"/>
      <c r="C132" s="17"/>
      <c r="D132" s="93"/>
      <c r="E132" s="9"/>
      <c r="F132" s="9"/>
      <c r="G132" s="9"/>
      <c r="H132" s="9"/>
      <c r="I132" s="21"/>
      <c r="J132" s="39"/>
      <c r="K132" s="9"/>
      <c r="L132" s="9"/>
      <c r="M132" s="9"/>
    </row>
    <row r="133" spans="1:13" s="5" customFormat="1" ht="18" customHeight="1" thickBot="1" x14ac:dyDescent="0.3">
      <c r="A133" s="110"/>
      <c r="B133" s="139"/>
      <c r="C133" s="17"/>
      <c r="D133" s="93"/>
      <c r="E133" s="9"/>
      <c r="F133" s="9"/>
      <c r="G133" s="9"/>
      <c r="H133" s="9"/>
      <c r="I133" s="21"/>
      <c r="J133" s="39"/>
      <c r="K133" s="9"/>
      <c r="L133" s="9"/>
      <c r="M133" s="9"/>
    </row>
    <row r="134" spans="1:13" s="5" customFormat="1" ht="18" customHeight="1" thickBot="1" x14ac:dyDescent="0.3">
      <c r="A134" s="254" t="s">
        <v>3</v>
      </c>
      <c r="B134" s="255"/>
      <c r="C134" s="255"/>
      <c r="D134" s="256"/>
      <c r="E134" s="9"/>
      <c r="F134" s="9"/>
      <c r="G134" s="9"/>
      <c r="H134" s="9"/>
      <c r="I134" s="21"/>
      <c r="J134" s="39"/>
      <c r="K134" s="9"/>
      <c r="L134" s="9"/>
      <c r="M134" s="9"/>
    </row>
    <row r="135" spans="1:13" s="5" customFormat="1" ht="18" customHeight="1" thickBot="1" x14ac:dyDescent="0.3">
      <c r="A135" s="184" t="s">
        <v>45</v>
      </c>
      <c r="B135" s="185" t="s">
        <v>0</v>
      </c>
      <c r="C135" s="257">
        <v>2024</v>
      </c>
      <c r="D135" s="258"/>
      <c r="E135" s="9"/>
      <c r="F135" s="9"/>
      <c r="G135" s="9"/>
      <c r="H135" s="9"/>
      <c r="I135" s="21"/>
      <c r="J135" s="39"/>
      <c r="K135" s="9"/>
      <c r="L135" s="9"/>
      <c r="M135" s="9"/>
    </row>
    <row r="136" spans="1:13" s="5" customFormat="1" ht="18" customHeight="1" x14ac:dyDescent="0.25">
      <c r="A136" s="112">
        <v>1</v>
      </c>
      <c r="B136" s="156" t="s">
        <v>4</v>
      </c>
      <c r="C136" s="259">
        <v>201887</v>
      </c>
      <c r="D136" s="260"/>
      <c r="E136" s="9"/>
      <c r="F136" s="9"/>
      <c r="G136" s="9"/>
      <c r="H136" s="9"/>
      <c r="I136" s="21"/>
      <c r="J136" s="39"/>
      <c r="K136" s="9"/>
      <c r="L136" s="9"/>
      <c r="M136" s="9"/>
    </row>
    <row r="137" spans="1:13" s="5" customFormat="1" ht="18.75" customHeight="1" x14ac:dyDescent="0.25">
      <c r="A137" s="109">
        <v>2</v>
      </c>
      <c r="B137" s="91" t="s">
        <v>11</v>
      </c>
      <c r="C137" s="261">
        <v>1000</v>
      </c>
      <c r="D137" s="262"/>
      <c r="E137" s="9"/>
      <c r="F137" s="9"/>
      <c r="G137" s="9"/>
      <c r="H137" s="9"/>
      <c r="I137" s="21"/>
      <c r="J137" s="39"/>
      <c r="K137" s="9"/>
      <c r="L137" s="9"/>
      <c r="M137" s="9"/>
    </row>
    <row r="138" spans="1:13" s="5" customFormat="1" ht="24" customHeight="1" x14ac:dyDescent="0.25">
      <c r="A138" s="113">
        <v>3</v>
      </c>
      <c r="B138" s="91" t="s">
        <v>5</v>
      </c>
      <c r="C138" s="261">
        <v>300000</v>
      </c>
      <c r="D138" s="262"/>
      <c r="E138" s="9"/>
      <c r="F138" s="9"/>
      <c r="G138" s="9"/>
      <c r="H138" s="9"/>
      <c r="I138" s="21"/>
      <c r="J138" s="39"/>
      <c r="K138" s="9"/>
      <c r="L138" s="9"/>
      <c r="M138" s="9"/>
    </row>
    <row r="139" spans="1:13" s="5" customFormat="1" ht="24" customHeight="1" x14ac:dyDescent="0.25">
      <c r="A139" s="109">
        <v>4</v>
      </c>
      <c r="B139" s="91" t="s">
        <v>6</v>
      </c>
      <c r="C139" s="261">
        <v>11000</v>
      </c>
      <c r="D139" s="262"/>
      <c r="E139" s="9"/>
      <c r="F139" s="9"/>
      <c r="G139" s="9"/>
      <c r="H139" s="9"/>
      <c r="I139" s="21"/>
      <c r="J139" s="39"/>
      <c r="K139" s="9"/>
      <c r="L139" s="9"/>
      <c r="M139" s="9"/>
    </row>
    <row r="140" spans="1:13" s="5" customFormat="1" ht="16.5" customHeight="1" x14ac:dyDescent="0.25">
      <c r="A140" s="113">
        <v>5</v>
      </c>
      <c r="B140" s="91" t="s">
        <v>7</v>
      </c>
      <c r="C140" s="261">
        <v>321000</v>
      </c>
      <c r="D140" s="262"/>
      <c r="E140" s="9"/>
      <c r="F140" s="9"/>
      <c r="G140" s="9"/>
      <c r="H140" s="9"/>
      <c r="I140" s="21"/>
      <c r="J140" s="39"/>
      <c r="K140" s="9"/>
      <c r="L140" s="9"/>
      <c r="M140" s="9"/>
    </row>
    <row r="141" spans="1:13" s="5" customFormat="1" ht="21" customHeight="1" x14ac:dyDescent="0.25">
      <c r="A141" s="109">
        <v>6</v>
      </c>
      <c r="B141" s="91" t="s">
        <v>8</v>
      </c>
      <c r="C141" s="261">
        <v>170000</v>
      </c>
      <c r="D141" s="262"/>
      <c r="E141" s="9"/>
      <c r="F141" s="9"/>
      <c r="G141" s="9"/>
      <c r="H141" s="9"/>
      <c r="I141" s="21"/>
      <c r="J141" s="39"/>
      <c r="K141" s="9"/>
      <c r="L141" s="9"/>
      <c r="M141" s="9"/>
    </row>
    <row r="142" spans="1:13" s="5" customFormat="1" ht="24" customHeight="1" x14ac:dyDescent="0.25">
      <c r="A142" s="113">
        <v>7</v>
      </c>
      <c r="B142" s="91" t="s">
        <v>9</v>
      </c>
      <c r="C142" s="261">
        <v>51113</v>
      </c>
      <c r="D142" s="262"/>
      <c r="E142" s="9"/>
      <c r="F142" s="9"/>
      <c r="G142" s="9"/>
      <c r="H142" s="9"/>
      <c r="I142" s="21"/>
      <c r="J142" s="39"/>
      <c r="K142" s="9"/>
      <c r="L142" s="9"/>
      <c r="M142" s="9"/>
    </row>
    <row r="143" spans="1:13" s="5" customFormat="1" ht="16.5" thickBot="1" x14ac:dyDescent="0.3">
      <c r="A143" s="109">
        <v>8</v>
      </c>
      <c r="B143" s="91" t="s">
        <v>10</v>
      </c>
      <c r="C143" s="263">
        <v>15000</v>
      </c>
      <c r="D143" s="264"/>
      <c r="E143" s="9"/>
      <c r="F143" s="9"/>
      <c r="G143" s="9"/>
      <c r="H143" s="9"/>
      <c r="I143" s="21"/>
      <c r="J143" s="39"/>
      <c r="K143" s="9"/>
      <c r="L143" s="9"/>
      <c r="M143" s="9"/>
    </row>
    <row r="144" spans="1:13" s="5" customFormat="1" ht="16.5" thickBot="1" x14ac:dyDescent="0.3">
      <c r="A144" s="114"/>
      <c r="B144" s="157" t="s">
        <v>2</v>
      </c>
      <c r="C144" s="243">
        <f>C136+C137+C138+C139+C140+C141+C142+C143</f>
        <v>1071000</v>
      </c>
      <c r="D144" s="244"/>
      <c r="E144" s="9"/>
      <c r="F144" s="9"/>
      <c r="G144" s="9"/>
      <c r="H144" s="9"/>
      <c r="I144" s="21"/>
      <c r="J144" s="39"/>
      <c r="K144" s="9"/>
      <c r="L144" s="9"/>
      <c r="M144" s="9"/>
    </row>
    <row r="145" spans="1:13" s="5" customFormat="1" ht="18.75" x14ac:dyDescent="0.3">
      <c r="A145" s="110"/>
      <c r="B145" s="140"/>
      <c r="C145" s="2"/>
      <c r="D145" s="9"/>
      <c r="E145" s="43"/>
      <c r="F145" s="41"/>
      <c r="G145" s="9"/>
      <c r="H145" s="9"/>
      <c r="I145" s="21"/>
      <c r="J145" s="39"/>
      <c r="K145" s="9"/>
      <c r="L145" s="9"/>
      <c r="M145" s="9"/>
    </row>
    <row r="146" spans="1:13" s="1" customFormat="1" ht="15.75" customHeight="1" x14ac:dyDescent="0.25">
      <c r="A146" s="115"/>
      <c r="B146" s="140"/>
      <c r="C146"/>
      <c r="D146" s="9"/>
      <c r="E146" s="35"/>
      <c r="F146" s="42"/>
      <c r="G146" s="35"/>
      <c r="H146" s="33"/>
      <c r="I146" s="21"/>
      <c r="J146" s="40"/>
      <c r="K146" s="21"/>
      <c r="L146" s="21"/>
      <c r="M146" s="21"/>
    </row>
    <row r="147" spans="1:13" s="5" customFormat="1" ht="21" customHeight="1" x14ac:dyDescent="0.25">
      <c r="A147" s="106"/>
      <c r="B147" s="138"/>
      <c r="C147" s="6"/>
      <c r="D147" s="95"/>
      <c r="E147" s="7"/>
      <c r="F147" s="7"/>
      <c r="G147" s="7"/>
      <c r="H147" s="9"/>
      <c r="I147" s="9"/>
      <c r="K147" s="9"/>
      <c r="L147" s="9"/>
      <c r="M147" s="9"/>
    </row>
    <row r="148" spans="1:13" s="5" customFormat="1" ht="17.25" customHeight="1" x14ac:dyDescent="0.25">
      <c r="A148" s="115"/>
      <c r="B148" s="140"/>
      <c r="C148"/>
      <c r="D148" s="9"/>
      <c r="E148" s="7"/>
      <c r="F148" s="7"/>
      <c r="G148" s="7"/>
      <c r="H148" s="9"/>
      <c r="I148" s="9"/>
      <c r="J148" s="37"/>
      <c r="K148" s="9"/>
      <c r="L148" s="9"/>
      <c r="M148" s="9"/>
    </row>
    <row r="149" spans="1:13" s="5" customFormat="1" ht="26.1" customHeight="1" x14ac:dyDescent="0.25">
      <c r="A149" s="115"/>
      <c r="B149" s="140"/>
      <c r="C149"/>
      <c r="D149" s="9"/>
      <c r="E149" s="7"/>
      <c r="F149" s="7"/>
      <c r="G149" s="7"/>
      <c r="H149" s="9"/>
      <c r="I149" s="9"/>
      <c r="K149" s="9"/>
      <c r="L149" s="9"/>
      <c r="M149" s="9"/>
    </row>
    <row r="150" spans="1:13" s="5" customFormat="1" ht="26.1" customHeight="1" x14ac:dyDescent="0.25">
      <c r="A150" s="115"/>
      <c r="B150" s="140"/>
      <c r="C150"/>
      <c r="D150" s="9"/>
      <c r="E150" s="7"/>
      <c r="F150" s="7"/>
      <c r="G150" s="7"/>
      <c r="H150" s="9"/>
      <c r="I150" s="9"/>
      <c r="K150" s="9"/>
      <c r="L150" s="9"/>
      <c r="M150" s="9"/>
    </row>
    <row r="151" spans="1:13" s="5" customFormat="1" ht="26.1" customHeight="1" x14ac:dyDescent="0.25">
      <c r="A151" s="115"/>
      <c r="B151" s="140"/>
      <c r="C151"/>
      <c r="D151" s="9"/>
      <c r="E151" s="7"/>
      <c r="F151" s="7"/>
      <c r="G151" s="38"/>
      <c r="H151" s="9"/>
      <c r="I151" s="9"/>
      <c r="K151" s="9"/>
      <c r="L151" s="9"/>
      <c r="M151" s="9"/>
    </row>
    <row r="152" spans="1:13" s="5" customFormat="1" ht="26.1" customHeight="1" x14ac:dyDescent="0.25">
      <c r="A152" s="115"/>
      <c r="B152" s="140"/>
      <c r="C152"/>
      <c r="D152" s="9"/>
      <c r="E152" s="7"/>
      <c r="F152" s="7"/>
      <c r="G152" s="36"/>
      <c r="H152" s="21"/>
      <c r="I152" s="4"/>
      <c r="K152" s="9"/>
      <c r="L152" s="9"/>
      <c r="M152" s="9"/>
    </row>
    <row r="153" spans="1:13" s="5" customFormat="1" ht="26.1" customHeight="1" x14ac:dyDescent="0.25">
      <c r="A153" s="115"/>
      <c r="B153" s="140"/>
      <c r="C153"/>
      <c r="D153" s="9"/>
      <c r="E153" s="7"/>
      <c r="F153" s="7"/>
      <c r="G153" s="7"/>
      <c r="H153" s="32"/>
      <c r="I153" s="9"/>
      <c r="K153" s="9"/>
      <c r="L153" s="9"/>
      <c r="M153" s="9"/>
    </row>
    <row r="154" spans="1:13" s="5" customFormat="1" ht="26.1" customHeight="1" x14ac:dyDescent="0.25">
      <c r="A154" s="115"/>
      <c r="B154" s="140"/>
      <c r="C154"/>
      <c r="D154" s="9"/>
      <c r="E154" s="7"/>
      <c r="F154" s="7"/>
      <c r="G154" s="7"/>
      <c r="H154" s="21"/>
      <c r="I154" s="9"/>
      <c r="K154" s="9"/>
      <c r="L154" s="9"/>
      <c r="M154" s="9"/>
    </row>
    <row r="155" spans="1:13" s="5" customFormat="1" ht="24.75" customHeight="1" x14ac:dyDescent="0.25">
      <c r="A155" s="115"/>
      <c r="B155" s="140"/>
      <c r="C155"/>
      <c r="D155" s="9"/>
      <c r="E155" s="9"/>
      <c r="F155" s="9"/>
      <c r="G155" s="9"/>
      <c r="H155" s="9"/>
      <c r="I155" s="9"/>
      <c r="K155" s="9"/>
      <c r="L155" s="9"/>
      <c r="M155" s="9"/>
    </row>
    <row r="156" spans="1:13" x14ac:dyDescent="0.25">
      <c r="F156" s="21"/>
      <c r="G156" s="4"/>
    </row>
    <row r="157" spans="1:13" x14ac:dyDescent="0.25">
      <c r="G157" s="21"/>
      <c r="H157" s="4"/>
    </row>
    <row r="158" spans="1:13" s="5" customFormat="1" x14ac:dyDescent="0.25">
      <c r="A158" s="115"/>
      <c r="B158" s="140"/>
      <c r="C158"/>
      <c r="D158" s="9"/>
      <c r="E158" s="9"/>
      <c r="F158" s="9"/>
      <c r="G158" s="9"/>
      <c r="H158" s="9"/>
      <c r="I158" s="9"/>
      <c r="K158" s="9"/>
      <c r="L158" s="9"/>
      <c r="M158" s="9"/>
    </row>
  </sheetData>
  <mergeCells count="113"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08:D108"/>
    <mergeCell ref="C100:D100"/>
    <mergeCell ref="C128:D128"/>
    <mergeCell ref="C129:D129"/>
    <mergeCell ref="C121:D121"/>
    <mergeCell ref="C122:D122"/>
    <mergeCell ref="C123:D123"/>
    <mergeCell ref="C124:D124"/>
    <mergeCell ref="C125:D125"/>
    <mergeCell ref="A114:D114"/>
    <mergeCell ref="C115:D115"/>
    <mergeCell ref="C116:D116"/>
    <mergeCell ref="C101:D101"/>
    <mergeCell ref="C102:D102"/>
    <mergeCell ref="C106:D106"/>
    <mergeCell ref="C107:D107"/>
    <mergeCell ref="C103:D103"/>
    <mergeCell ref="C105:D105"/>
    <mergeCell ref="C118:D118"/>
    <mergeCell ref="C120:D120"/>
    <mergeCell ref="C119:D119"/>
    <mergeCell ref="A134:D134"/>
    <mergeCell ref="C135:D135"/>
    <mergeCell ref="A1:D1"/>
    <mergeCell ref="C55:D55"/>
    <mergeCell ref="C19:D19"/>
    <mergeCell ref="C7:D7"/>
    <mergeCell ref="C20:D20"/>
    <mergeCell ref="C9:D9"/>
    <mergeCell ref="C12:D12"/>
    <mergeCell ref="C14:D14"/>
    <mergeCell ref="C11:D11"/>
    <mergeCell ref="C16:D16"/>
    <mergeCell ref="C8:D8"/>
    <mergeCell ref="C31:D31"/>
    <mergeCell ref="A3:D3"/>
    <mergeCell ref="C4:D4"/>
    <mergeCell ref="C5:D5"/>
    <mergeCell ref="C46:D46"/>
    <mergeCell ref="B2:D2"/>
    <mergeCell ref="C41:D41"/>
    <mergeCell ref="C42:D42"/>
    <mergeCell ref="C44:D44"/>
    <mergeCell ref="C50:D50"/>
    <mergeCell ref="C18:D18"/>
    <mergeCell ref="A30:D30"/>
    <mergeCell ref="C34:D34"/>
    <mergeCell ref="C127:D127"/>
    <mergeCell ref="C126:D126"/>
    <mergeCell ref="C117:D117"/>
    <mergeCell ref="C104:D104"/>
    <mergeCell ref="C56:D56"/>
    <mergeCell ref="C62:D62"/>
    <mergeCell ref="C63:D63"/>
    <mergeCell ref="C94:D94"/>
    <mergeCell ref="C93:D93"/>
    <mergeCell ref="C98:D98"/>
    <mergeCell ref="C99:D99"/>
    <mergeCell ref="A97:D97"/>
    <mergeCell ref="C81:D81"/>
    <mergeCell ref="C82:D82"/>
    <mergeCell ref="C83:D83"/>
    <mergeCell ref="C84:D84"/>
    <mergeCell ref="A79:D79"/>
    <mergeCell ref="A60:D60"/>
    <mergeCell ref="A69:D69"/>
    <mergeCell ref="C57:D57"/>
    <mergeCell ref="C74:D74"/>
    <mergeCell ref="C61:D61"/>
    <mergeCell ref="C70:D70"/>
    <mergeCell ref="C71:D71"/>
    <mergeCell ref="C6:D6"/>
    <mergeCell ref="C39:D39"/>
    <mergeCell ref="C32:D32"/>
    <mergeCell ref="C33:D33"/>
    <mergeCell ref="C38:D38"/>
    <mergeCell ref="C35:D35"/>
    <mergeCell ref="C40:D40"/>
    <mergeCell ref="C37:D37"/>
    <mergeCell ref="C13:D13"/>
    <mergeCell ref="C10:D10"/>
    <mergeCell ref="C17:D17"/>
    <mergeCell ref="C36:D36"/>
    <mergeCell ref="C45:D45"/>
    <mergeCell ref="B92:D92"/>
    <mergeCell ref="C80:D80"/>
    <mergeCell ref="C88:D88"/>
    <mergeCell ref="C87:D87"/>
    <mergeCell ref="C64:D64"/>
    <mergeCell ref="C65:D65"/>
    <mergeCell ref="C85:D85"/>
    <mergeCell ref="C15:D15"/>
    <mergeCell ref="C43:D43"/>
    <mergeCell ref="C86:D86"/>
    <mergeCell ref="C72:D72"/>
    <mergeCell ref="C47:D47"/>
    <mergeCell ref="C48:D48"/>
    <mergeCell ref="C49:D49"/>
    <mergeCell ref="C51:D51"/>
    <mergeCell ref="C52:D52"/>
    <mergeCell ref="C54:D54"/>
    <mergeCell ref="C73:D73"/>
    <mergeCell ref="C66:D66"/>
    <mergeCell ref="C53:D53"/>
  </mergeCells>
  <pageMargins left="0.7" right="0.7" top="0.75" bottom="0.75" header="0.3" footer="0.3"/>
  <pageSetup orientation="portrait" r:id="rId1"/>
  <headerFooter>
    <oddFooter>Page &amp;P&amp;RPROPOSED  2024 COMPOSITE BUDGET AHAFO ANO NORTH - GENERAL ASSEMBLY MEETING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view="pageLayout" topLeftCell="A40" zoomScaleNormal="100" zoomScaleSheetLayoutView="100" workbookViewId="0">
      <selection activeCell="B2" sqref="B2"/>
    </sheetView>
  </sheetViews>
  <sheetFormatPr defaultRowHeight="15" x14ac:dyDescent="0.25"/>
  <cols>
    <col min="1" max="1" width="5.140625" style="45" customWidth="1"/>
    <col min="2" max="2" width="55.7109375" style="13" customWidth="1"/>
    <col min="3" max="3" width="18.5703125" style="166" customWidth="1"/>
    <col min="4" max="4" width="9.140625" customWidth="1"/>
    <col min="5" max="5" width="13.28515625" style="9" bestFit="1" customWidth="1"/>
    <col min="6" max="6" width="14.28515625" style="9" bestFit="1" customWidth="1"/>
  </cols>
  <sheetData>
    <row r="1" spans="1:6" s="48" customFormat="1" ht="15.75" thickBot="1" x14ac:dyDescent="0.3">
      <c r="A1" s="47" t="s">
        <v>164</v>
      </c>
      <c r="B1" s="273" t="s">
        <v>159</v>
      </c>
      <c r="C1" s="274"/>
      <c r="E1" s="83"/>
      <c r="F1" s="83"/>
    </row>
    <row r="2" spans="1:6" ht="31.5" customHeight="1" thickBot="1" x14ac:dyDescent="0.3">
      <c r="A2" s="46" t="s">
        <v>45</v>
      </c>
      <c r="B2" s="20" t="s">
        <v>13</v>
      </c>
      <c r="C2" s="159" t="s">
        <v>52</v>
      </c>
    </row>
    <row r="3" spans="1:6" ht="21.75" customHeight="1" x14ac:dyDescent="0.25">
      <c r="A3" s="67">
        <v>1</v>
      </c>
      <c r="B3" s="75" t="s">
        <v>31</v>
      </c>
      <c r="C3" s="160">
        <v>14201.4</v>
      </c>
    </row>
    <row r="4" spans="1:6" ht="21" customHeight="1" x14ac:dyDescent="0.25">
      <c r="A4" s="67">
        <v>2</v>
      </c>
      <c r="B4" s="76" t="s">
        <v>32</v>
      </c>
      <c r="C4" s="78">
        <v>119075.72</v>
      </c>
    </row>
    <row r="5" spans="1:6" ht="30.75" customHeight="1" x14ac:dyDescent="0.25">
      <c r="A5" s="67">
        <v>3</v>
      </c>
      <c r="B5" s="76" t="s">
        <v>70</v>
      </c>
      <c r="C5" s="78">
        <v>47630.29</v>
      </c>
    </row>
    <row r="6" spans="1:6" ht="24.95" customHeight="1" x14ac:dyDescent="0.25">
      <c r="A6" s="67">
        <v>4</v>
      </c>
      <c r="B6" s="76" t="s">
        <v>33</v>
      </c>
      <c r="C6" s="78">
        <v>85336.45</v>
      </c>
    </row>
    <row r="7" spans="1:6" ht="16.5" customHeight="1" x14ac:dyDescent="0.25">
      <c r="A7" s="67">
        <v>5</v>
      </c>
      <c r="B7" s="77" t="s">
        <v>34</v>
      </c>
      <c r="C7" s="78">
        <v>100000</v>
      </c>
    </row>
    <row r="8" spans="1:6" s="63" customFormat="1" ht="24.95" customHeight="1" x14ac:dyDescent="0.25">
      <c r="A8" s="67">
        <v>6</v>
      </c>
      <c r="B8" s="76" t="s">
        <v>57</v>
      </c>
      <c r="C8" s="78">
        <v>60000</v>
      </c>
      <c r="E8" s="84"/>
      <c r="F8" s="84"/>
    </row>
    <row r="9" spans="1:6" ht="24.95" customHeight="1" x14ac:dyDescent="0.25">
      <c r="A9" s="67">
        <v>7</v>
      </c>
      <c r="B9" s="77" t="s">
        <v>142</v>
      </c>
      <c r="C9" s="78">
        <v>40000</v>
      </c>
    </row>
    <row r="10" spans="1:6" s="3" customFormat="1" ht="24.95" customHeight="1" x14ac:dyDescent="0.25">
      <c r="A10" s="67">
        <v>8</v>
      </c>
      <c r="B10" s="77" t="s">
        <v>35</v>
      </c>
      <c r="C10" s="78">
        <v>50000</v>
      </c>
      <c r="E10" s="4"/>
      <c r="F10" s="4"/>
    </row>
    <row r="11" spans="1:6" ht="24.95" customHeight="1" x14ac:dyDescent="0.25">
      <c r="A11" s="67">
        <v>9</v>
      </c>
      <c r="B11" s="77" t="s">
        <v>36</v>
      </c>
      <c r="C11" s="78">
        <v>60000</v>
      </c>
    </row>
    <row r="12" spans="1:6" s="3" customFormat="1" ht="24.95" customHeight="1" x14ac:dyDescent="0.25">
      <c r="A12" s="67">
        <v>10</v>
      </c>
      <c r="B12" s="77" t="s">
        <v>37</v>
      </c>
      <c r="C12" s="78">
        <v>50000</v>
      </c>
      <c r="E12" s="4"/>
      <c r="F12" s="4"/>
    </row>
    <row r="13" spans="1:6" ht="24.95" customHeight="1" x14ac:dyDescent="0.25">
      <c r="A13" s="67">
        <v>11</v>
      </c>
      <c r="B13" s="77" t="s">
        <v>38</v>
      </c>
      <c r="C13" s="78">
        <v>40000</v>
      </c>
    </row>
    <row r="14" spans="1:6" s="3" customFormat="1" ht="15.75" customHeight="1" x14ac:dyDescent="0.25">
      <c r="A14" s="67">
        <v>12</v>
      </c>
      <c r="B14" s="77" t="s">
        <v>48</v>
      </c>
      <c r="C14" s="78">
        <v>40000</v>
      </c>
      <c r="E14" s="4"/>
      <c r="F14" s="4"/>
    </row>
    <row r="15" spans="1:6" ht="24.95" customHeight="1" x14ac:dyDescent="0.25">
      <c r="A15" s="67">
        <v>13</v>
      </c>
      <c r="B15" s="77" t="s">
        <v>39</v>
      </c>
      <c r="C15" s="78">
        <v>70000</v>
      </c>
    </row>
    <row r="16" spans="1:6" ht="21.75" customHeight="1" x14ac:dyDescent="0.25">
      <c r="A16" s="67">
        <v>14</v>
      </c>
      <c r="B16" s="77" t="s">
        <v>49</v>
      </c>
      <c r="C16" s="78">
        <v>50000</v>
      </c>
    </row>
    <row r="17" spans="1:6" s="3" customFormat="1" ht="17.25" customHeight="1" x14ac:dyDescent="0.25">
      <c r="A17" s="67">
        <v>15</v>
      </c>
      <c r="B17" s="77" t="s">
        <v>40</v>
      </c>
      <c r="C17" s="78">
        <v>50000</v>
      </c>
      <c r="E17" s="4"/>
      <c r="F17" s="4"/>
    </row>
    <row r="18" spans="1:6" ht="18" customHeight="1" x14ac:dyDescent="0.25">
      <c r="A18" s="67">
        <v>16</v>
      </c>
      <c r="B18" s="77" t="s">
        <v>41</v>
      </c>
      <c r="C18" s="78">
        <v>30000</v>
      </c>
    </row>
    <row r="19" spans="1:6" s="63" customFormat="1" ht="17.25" customHeight="1" x14ac:dyDescent="0.25">
      <c r="A19" s="67">
        <v>17</v>
      </c>
      <c r="B19" s="77" t="s">
        <v>42</v>
      </c>
      <c r="C19" s="78">
        <v>30000</v>
      </c>
      <c r="E19" s="84"/>
      <c r="F19" s="84"/>
    </row>
    <row r="20" spans="1:6" ht="18.75" customHeight="1" x14ac:dyDescent="0.25">
      <c r="A20" s="67">
        <v>18</v>
      </c>
      <c r="B20" s="77" t="s">
        <v>50</v>
      </c>
      <c r="C20" s="78">
        <v>65000</v>
      </c>
    </row>
    <row r="21" spans="1:6" ht="21.75" customHeight="1" x14ac:dyDescent="0.25">
      <c r="A21" s="67">
        <v>19</v>
      </c>
      <c r="B21" s="77" t="s">
        <v>149</v>
      </c>
      <c r="C21" s="78">
        <v>100000</v>
      </c>
    </row>
    <row r="22" spans="1:6" s="63" customFormat="1" ht="18.75" customHeight="1" x14ac:dyDescent="0.25">
      <c r="A22" s="67">
        <v>20</v>
      </c>
      <c r="B22" s="77" t="s">
        <v>56</v>
      </c>
      <c r="C22" s="78">
        <v>80000</v>
      </c>
      <c r="E22" s="84"/>
      <c r="F22" s="84"/>
    </row>
    <row r="23" spans="1:6" s="3" customFormat="1" ht="18" customHeight="1" x14ac:dyDescent="0.25">
      <c r="A23" s="67">
        <v>21</v>
      </c>
      <c r="B23" s="77" t="s">
        <v>66</v>
      </c>
      <c r="C23" s="78">
        <v>1000</v>
      </c>
      <c r="E23" s="4"/>
      <c r="F23" s="4"/>
    </row>
    <row r="24" spans="1:6" s="3" customFormat="1" ht="30.75" customHeight="1" x14ac:dyDescent="0.25">
      <c r="A24" s="67">
        <v>22</v>
      </c>
      <c r="B24" s="77" t="s">
        <v>43</v>
      </c>
      <c r="C24" s="78">
        <v>60000</v>
      </c>
      <c r="E24" s="4">
        <f>C6+E31</f>
        <v>85336.45</v>
      </c>
      <c r="F24" s="4"/>
    </row>
    <row r="25" spans="1:6" ht="20.25" customHeight="1" x14ac:dyDescent="0.25">
      <c r="A25" s="67">
        <v>23</v>
      </c>
      <c r="B25" s="77" t="s">
        <v>87</v>
      </c>
      <c r="C25" s="78">
        <v>40000</v>
      </c>
      <c r="E25" s="9">
        <v>2840280.01</v>
      </c>
      <c r="F25" s="9">
        <v>15556105.449999999</v>
      </c>
    </row>
    <row r="26" spans="1:6" ht="21.75" customHeight="1" x14ac:dyDescent="0.25">
      <c r="A26" s="67">
        <v>24</v>
      </c>
      <c r="B26" s="77" t="s">
        <v>51</v>
      </c>
      <c r="C26" s="78">
        <v>65000</v>
      </c>
      <c r="E26" s="9">
        <f>C28+C45</f>
        <v>2840280.01</v>
      </c>
      <c r="F26" s="9">
        <f>F25+C28+C45+C50+C70+C75+C86</f>
        <v>19191385.459999997</v>
      </c>
    </row>
    <row r="27" spans="1:6" ht="29.25" customHeight="1" thickBot="1" x14ac:dyDescent="0.3">
      <c r="A27" s="67">
        <v>25</v>
      </c>
      <c r="B27" s="77" t="s">
        <v>86</v>
      </c>
      <c r="C27" s="78">
        <v>140000</v>
      </c>
      <c r="F27" s="9">
        <v>19307218.760000002</v>
      </c>
    </row>
    <row r="28" spans="1:6" ht="16.5" customHeight="1" thickBot="1" x14ac:dyDescent="0.3">
      <c r="A28" s="67"/>
      <c r="B28" s="79" t="s">
        <v>2</v>
      </c>
      <c r="C28" s="80">
        <f>SUM(C3:C27)</f>
        <v>1487243.8599999999</v>
      </c>
      <c r="E28" s="9">
        <f>C28+C45</f>
        <v>2840280.01</v>
      </c>
      <c r="F28" s="9">
        <f>F26-F27</f>
        <v>-115833.30000000447</v>
      </c>
    </row>
    <row r="29" spans="1:6" ht="16.5" customHeight="1" x14ac:dyDescent="0.25">
      <c r="A29" s="105"/>
      <c r="B29" s="170"/>
      <c r="C29" s="171"/>
    </row>
    <row r="30" spans="1:6" ht="16.5" customHeight="1" x14ac:dyDescent="0.25">
      <c r="A30" s="105"/>
      <c r="B30" s="170"/>
      <c r="C30" s="171"/>
    </row>
    <row r="31" spans="1:6" x14ac:dyDescent="0.25">
      <c r="A31" s="18"/>
      <c r="E31" s="9">
        <f>E25-E26</f>
        <v>0</v>
      </c>
      <c r="F31" s="9">
        <f>F25+C28+C45+C50+C70+C75+C86</f>
        <v>19191385.459999997</v>
      </c>
    </row>
    <row r="32" spans="1:6" x14ac:dyDescent="0.25">
      <c r="A32" s="18"/>
      <c r="B32" s="19"/>
      <c r="C32" s="56"/>
      <c r="E32" s="9">
        <f>C28+C45</f>
        <v>2840280.01</v>
      </c>
    </row>
    <row r="33" spans="1:6" ht="23.25" customHeight="1" x14ac:dyDescent="0.25">
      <c r="A33" s="272" t="s">
        <v>160</v>
      </c>
      <c r="B33" s="272"/>
      <c r="C33" s="272"/>
    </row>
    <row r="34" spans="1:6" ht="15.75" customHeight="1" thickBot="1" x14ac:dyDescent="0.3">
      <c r="A34" s="52" t="s">
        <v>45</v>
      </c>
      <c r="B34" s="51" t="s">
        <v>14</v>
      </c>
      <c r="C34" s="161" t="s">
        <v>93</v>
      </c>
    </row>
    <row r="35" spans="1:6" s="3" customFormat="1" ht="30" customHeight="1" x14ac:dyDescent="0.25">
      <c r="A35" s="12">
        <v>1</v>
      </c>
      <c r="B35" s="68" t="s">
        <v>67</v>
      </c>
      <c r="C35" s="44">
        <v>350000</v>
      </c>
      <c r="E35" s="4"/>
      <c r="F35" s="4"/>
    </row>
    <row r="36" spans="1:6" ht="34.5" customHeight="1" x14ac:dyDescent="0.25">
      <c r="A36" s="12">
        <v>2</v>
      </c>
      <c r="B36" s="69" t="s">
        <v>88</v>
      </c>
      <c r="C36" s="44">
        <v>150000</v>
      </c>
    </row>
    <row r="37" spans="1:6" s="62" customFormat="1" ht="29.25" customHeight="1" x14ac:dyDescent="0.25">
      <c r="A37" s="12">
        <v>3</v>
      </c>
      <c r="B37" s="69" t="s">
        <v>68</v>
      </c>
      <c r="C37" s="162">
        <v>100000</v>
      </c>
      <c r="E37" s="82"/>
      <c r="F37" s="82"/>
    </row>
    <row r="38" spans="1:6" s="62" customFormat="1" ht="21" customHeight="1" x14ac:dyDescent="0.25">
      <c r="A38" s="12">
        <v>4</v>
      </c>
      <c r="B38" s="70" t="s">
        <v>71</v>
      </c>
      <c r="C38" s="163">
        <v>160000</v>
      </c>
      <c r="E38" s="82"/>
      <c r="F38" s="82"/>
    </row>
    <row r="39" spans="1:6" s="8" customFormat="1" ht="31.5" customHeight="1" x14ac:dyDescent="0.25">
      <c r="A39" s="12">
        <v>5</v>
      </c>
      <c r="B39" s="71" t="s">
        <v>72</v>
      </c>
      <c r="C39" s="163">
        <v>50000</v>
      </c>
      <c r="E39" s="30"/>
      <c r="F39" s="30"/>
    </row>
    <row r="40" spans="1:6" s="8" customFormat="1" ht="20.25" customHeight="1" x14ac:dyDescent="0.25">
      <c r="A40" s="12">
        <v>6</v>
      </c>
      <c r="B40" s="72" t="s">
        <v>73</v>
      </c>
      <c r="C40" s="163">
        <v>100000</v>
      </c>
      <c r="E40" s="30"/>
      <c r="F40" s="30"/>
    </row>
    <row r="41" spans="1:6" s="8" customFormat="1" ht="30.75" customHeight="1" x14ac:dyDescent="0.25">
      <c r="A41" s="12">
        <v>7</v>
      </c>
      <c r="B41" s="70" t="s">
        <v>64</v>
      </c>
      <c r="C41" s="162">
        <v>163036.15</v>
      </c>
      <c r="E41" s="30"/>
      <c r="F41" s="30"/>
    </row>
    <row r="42" spans="1:6" s="8" customFormat="1" ht="24.95" customHeight="1" x14ac:dyDescent="0.25">
      <c r="A42" s="12">
        <v>8</v>
      </c>
      <c r="B42" s="71" t="s">
        <v>65</v>
      </c>
      <c r="C42" s="163">
        <v>80000</v>
      </c>
      <c r="E42" s="30"/>
      <c r="F42" s="30"/>
    </row>
    <row r="43" spans="1:6" s="8" customFormat="1" ht="24.95" customHeight="1" x14ac:dyDescent="0.25">
      <c r="A43" s="12">
        <v>9</v>
      </c>
      <c r="B43" s="71" t="s">
        <v>89</v>
      </c>
      <c r="C43" s="163">
        <v>100000</v>
      </c>
      <c r="E43" s="30"/>
      <c r="F43" s="30"/>
    </row>
    <row r="44" spans="1:6" s="8" customFormat="1" ht="24.95" customHeight="1" thickBot="1" x14ac:dyDescent="0.3">
      <c r="A44" s="12">
        <v>10</v>
      </c>
      <c r="B44" s="71" t="s">
        <v>148</v>
      </c>
      <c r="C44" s="163">
        <v>100000</v>
      </c>
      <c r="E44" s="30"/>
      <c r="F44" s="30"/>
    </row>
    <row r="45" spans="1:6" ht="23.25" customHeight="1" thickBot="1" x14ac:dyDescent="0.3">
      <c r="A45" s="12"/>
      <c r="B45" s="81" t="s">
        <v>44</v>
      </c>
      <c r="C45" s="164">
        <f>SUM(C35:C44)</f>
        <v>1353036.15</v>
      </c>
    </row>
    <row r="46" spans="1:6" ht="23.25" customHeight="1" x14ac:dyDescent="0.25">
      <c r="A46" s="18"/>
      <c r="B46" s="22"/>
      <c r="C46" s="165"/>
    </row>
    <row r="47" spans="1:6" ht="23.25" customHeight="1" x14ac:dyDescent="0.25">
      <c r="A47" s="18"/>
    </row>
    <row r="48" spans="1:6" ht="23.25" customHeight="1" x14ac:dyDescent="0.25">
      <c r="A48" s="271" t="s">
        <v>161</v>
      </c>
      <c r="B48" s="271"/>
      <c r="C48" s="271"/>
    </row>
    <row r="49" spans="1:6" ht="49.5" customHeight="1" x14ac:dyDescent="0.25">
      <c r="A49" s="145" t="s">
        <v>45</v>
      </c>
      <c r="B49" s="172" t="s">
        <v>12</v>
      </c>
      <c r="C49" s="173" t="s">
        <v>53</v>
      </c>
    </row>
    <row r="50" spans="1:6" ht="29.25" customHeight="1" x14ac:dyDescent="0.25">
      <c r="A50" s="12">
        <v>1</v>
      </c>
      <c r="B50" s="177" t="s">
        <v>145</v>
      </c>
      <c r="C50" s="162">
        <v>15000</v>
      </c>
    </row>
    <row r="51" spans="1:6" ht="22.5" customHeight="1" x14ac:dyDescent="0.25">
      <c r="A51" s="12">
        <v>2</v>
      </c>
      <c r="B51" s="174" t="s">
        <v>143</v>
      </c>
      <c r="C51" s="162">
        <v>15000</v>
      </c>
    </row>
    <row r="52" spans="1:6" ht="32.25" customHeight="1" x14ac:dyDescent="0.25">
      <c r="A52" s="12">
        <v>3</v>
      </c>
      <c r="B52" s="91" t="s">
        <v>144</v>
      </c>
      <c r="C52" s="162">
        <v>7500</v>
      </c>
    </row>
    <row r="53" spans="1:6" ht="24" customHeight="1" x14ac:dyDescent="0.25">
      <c r="A53" s="12">
        <v>4</v>
      </c>
      <c r="B53" s="175" t="s">
        <v>146</v>
      </c>
      <c r="C53" s="176">
        <v>112500</v>
      </c>
    </row>
    <row r="54" spans="1:6" ht="24" customHeight="1" x14ac:dyDescent="0.25">
      <c r="A54" s="12"/>
      <c r="B54" s="116" t="s">
        <v>2</v>
      </c>
      <c r="C54" s="179">
        <f>C53+C52+C51+C50</f>
        <v>150000</v>
      </c>
    </row>
    <row r="55" spans="1:6" ht="24" customHeight="1" x14ac:dyDescent="0.25">
      <c r="A55" s="18"/>
      <c r="B55" s="178"/>
      <c r="C55" s="165"/>
    </row>
    <row r="56" spans="1:6" ht="24" customHeight="1" x14ac:dyDescent="0.25">
      <c r="A56" s="18"/>
      <c r="B56" s="178"/>
      <c r="C56" s="165"/>
    </row>
    <row r="57" spans="1:6" ht="24" customHeight="1" x14ac:dyDescent="0.25">
      <c r="A57" s="18"/>
      <c r="B57" s="178"/>
      <c r="C57" s="165"/>
    </row>
    <row r="58" spans="1:6" ht="24" customHeight="1" x14ac:dyDescent="0.25">
      <c r="A58" s="18"/>
      <c r="B58" s="178"/>
      <c r="C58" s="165"/>
    </row>
    <row r="59" spans="1:6" ht="24" customHeight="1" x14ac:dyDescent="0.25">
      <c r="A59" s="18"/>
    </row>
    <row r="60" spans="1:6" x14ac:dyDescent="0.25">
      <c r="A60" s="268" t="s">
        <v>162</v>
      </c>
      <c r="B60" s="269"/>
      <c r="C60" s="270"/>
    </row>
    <row r="61" spans="1:6" ht="24.75" x14ac:dyDescent="0.25">
      <c r="A61" s="54" t="s">
        <v>45</v>
      </c>
      <c r="B61" s="55" t="s">
        <v>12</v>
      </c>
      <c r="C61" s="167" t="s">
        <v>53</v>
      </c>
    </row>
    <row r="62" spans="1:6" ht="20.25" customHeight="1" x14ac:dyDescent="0.25">
      <c r="A62" s="53">
        <v>1</v>
      </c>
      <c r="B62" s="85" t="s">
        <v>110</v>
      </c>
      <c r="C62" s="86">
        <v>104000</v>
      </c>
      <c r="D62" s="3"/>
      <c r="E62" s="4"/>
      <c r="F62" s="4"/>
    </row>
    <row r="63" spans="1:6" ht="28.5" customHeight="1" x14ac:dyDescent="0.25">
      <c r="A63" s="53">
        <v>2</v>
      </c>
      <c r="B63" s="85" t="s">
        <v>107</v>
      </c>
      <c r="C63" s="86">
        <v>148000</v>
      </c>
      <c r="D63" s="3"/>
      <c r="E63" s="4"/>
      <c r="F63" s="4"/>
    </row>
    <row r="64" spans="1:6" s="3" customFormat="1" ht="28.5" customHeight="1" x14ac:dyDescent="0.25">
      <c r="A64" s="53">
        <v>3</v>
      </c>
      <c r="B64" s="73" t="s">
        <v>55</v>
      </c>
      <c r="C64" s="87">
        <v>35000</v>
      </c>
      <c r="E64" s="4"/>
      <c r="F64" s="4"/>
    </row>
    <row r="65" spans="1:6" s="3" customFormat="1" ht="28.5" customHeight="1" x14ac:dyDescent="0.25">
      <c r="A65" s="53">
        <v>4</v>
      </c>
      <c r="B65" s="73" t="s">
        <v>66</v>
      </c>
      <c r="C65" s="87">
        <v>500</v>
      </c>
      <c r="D65"/>
      <c r="E65" s="9"/>
      <c r="F65" s="9"/>
    </row>
    <row r="66" spans="1:6" s="3" customFormat="1" ht="20.25" customHeight="1" x14ac:dyDescent="0.25">
      <c r="A66" s="53">
        <v>5</v>
      </c>
      <c r="B66" s="73" t="s">
        <v>106</v>
      </c>
      <c r="C66" s="87">
        <v>100000</v>
      </c>
      <c r="E66" s="4"/>
      <c r="F66" s="4"/>
    </row>
    <row r="67" spans="1:6" ht="21" customHeight="1" x14ac:dyDescent="0.25">
      <c r="A67" s="53">
        <v>6</v>
      </c>
      <c r="B67" s="73" t="s">
        <v>105</v>
      </c>
      <c r="C67" s="87">
        <v>141000</v>
      </c>
      <c r="D67" s="3"/>
      <c r="E67" s="4"/>
      <c r="F67" s="4"/>
    </row>
    <row r="68" spans="1:6" s="3" customFormat="1" ht="18.75" customHeight="1" x14ac:dyDescent="0.25">
      <c r="A68" s="53">
        <v>7</v>
      </c>
      <c r="B68" s="73" t="s">
        <v>81</v>
      </c>
      <c r="C68" s="87">
        <v>81500</v>
      </c>
      <c r="E68" s="4"/>
      <c r="F68" s="4"/>
    </row>
    <row r="69" spans="1:6" s="3" customFormat="1" ht="21" customHeight="1" x14ac:dyDescent="0.25">
      <c r="A69" s="53">
        <v>8</v>
      </c>
      <c r="B69" s="73" t="s">
        <v>82</v>
      </c>
      <c r="C69" s="87">
        <v>70000</v>
      </c>
      <c r="E69" s="4"/>
      <c r="F69" s="4"/>
    </row>
    <row r="70" spans="1:6" s="3" customFormat="1" ht="21" customHeight="1" x14ac:dyDescent="0.25">
      <c r="A70" s="67"/>
      <c r="B70" s="74" t="s">
        <v>2</v>
      </c>
      <c r="C70" s="88">
        <f>SUM(C62:C69)</f>
        <v>680000</v>
      </c>
      <c r="D70"/>
      <c r="E70" s="9"/>
      <c r="F70" s="9"/>
    </row>
    <row r="71" spans="1:6" s="3" customFormat="1" ht="20.25" customHeight="1" x14ac:dyDescent="0.25">
      <c r="A71" s="18"/>
      <c r="B71" s="23"/>
      <c r="C71" s="166"/>
      <c r="D71"/>
      <c r="E71" s="9">
        <f>C75+C69+C67+C63+C62</f>
        <v>533000</v>
      </c>
      <c r="F71" s="9"/>
    </row>
    <row r="72" spans="1:6" ht="18.75" customHeight="1" thickBot="1" x14ac:dyDescent="0.3">
      <c r="A72" s="18"/>
      <c r="B72" s="23"/>
    </row>
    <row r="73" spans="1:6" ht="21.75" thickBot="1" x14ac:dyDescent="0.4">
      <c r="A73" s="275" t="s">
        <v>96</v>
      </c>
      <c r="B73" s="276"/>
      <c r="C73" s="277"/>
    </row>
    <row r="74" spans="1:6" ht="29.25" customHeight="1" thickBot="1" x14ac:dyDescent="0.3">
      <c r="A74" s="58" t="s">
        <v>83</v>
      </c>
      <c r="B74" s="59" t="s">
        <v>84</v>
      </c>
      <c r="C74" s="167" t="s">
        <v>53</v>
      </c>
    </row>
    <row r="75" spans="1:6" ht="15.75" thickBot="1" x14ac:dyDescent="0.3">
      <c r="A75" s="60">
        <v>1</v>
      </c>
      <c r="B75" s="61" t="s">
        <v>108</v>
      </c>
      <c r="C75" s="144">
        <v>70000</v>
      </c>
      <c r="D75" s="24"/>
      <c r="E75" s="7"/>
      <c r="F75" s="7"/>
    </row>
    <row r="76" spans="1:6" x14ac:dyDescent="0.25">
      <c r="A76" s="27"/>
      <c r="B76" s="89"/>
      <c r="C76" s="29"/>
      <c r="D76" s="24"/>
      <c r="E76" s="7"/>
      <c r="F76" s="7"/>
    </row>
    <row r="77" spans="1:6" ht="32.25" customHeight="1" x14ac:dyDescent="0.25">
      <c r="A77" s="18"/>
      <c r="D77" s="24"/>
      <c r="E77" s="7"/>
      <c r="F77" s="7"/>
    </row>
    <row r="78" spans="1:6" s="24" customFormat="1" x14ac:dyDescent="0.25">
      <c r="A78" s="265" t="s">
        <v>163</v>
      </c>
      <c r="B78" s="266"/>
      <c r="C78" s="267"/>
      <c r="E78" s="7"/>
      <c r="F78" s="7"/>
    </row>
    <row r="79" spans="1:6" ht="38.25" customHeight="1" x14ac:dyDescent="0.25">
      <c r="A79" s="12" t="s">
        <v>83</v>
      </c>
      <c r="B79" s="55" t="s">
        <v>109</v>
      </c>
      <c r="C79" s="167" t="s">
        <v>53</v>
      </c>
      <c r="D79" s="24"/>
      <c r="E79" s="7"/>
      <c r="F79" s="7"/>
    </row>
    <row r="80" spans="1:6" ht="30.75" x14ac:dyDescent="0.25">
      <c r="A80" s="12">
        <v>1</v>
      </c>
      <c r="B80" s="142" t="s">
        <v>126</v>
      </c>
      <c r="C80" s="168">
        <v>7000</v>
      </c>
      <c r="D80" s="24"/>
      <c r="E80" s="7"/>
      <c r="F80" s="7"/>
    </row>
    <row r="81" spans="1:6" ht="15.75" x14ac:dyDescent="0.25">
      <c r="A81" s="12">
        <v>2</v>
      </c>
      <c r="B81" s="143" t="s">
        <v>127</v>
      </c>
      <c r="C81" s="168">
        <v>6600</v>
      </c>
      <c r="D81" s="24"/>
      <c r="E81" s="7"/>
      <c r="F81" s="7"/>
    </row>
    <row r="82" spans="1:6" ht="15.75" x14ac:dyDescent="0.25">
      <c r="A82" s="12">
        <v>3</v>
      </c>
      <c r="B82" s="143" t="s">
        <v>128</v>
      </c>
      <c r="C82" s="168">
        <v>1500</v>
      </c>
    </row>
    <row r="83" spans="1:6" ht="30.75" x14ac:dyDescent="0.25">
      <c r="A83" s="12">
        <v>4</v>
      </c>
      <c r="B83" s="142" t="s">
        <v>150</v>
      </c>
      <c r="C83" s="168">
        <v>2400</v>
      </c>
    </row>
    <row r="84" spans="1:6" ht="15.75" x14ac:dyDescent="0.25">
      <c r="A84" s="12">
        <v>5</v>
      </c>
      <c r="B84" s="142" t="s">
        <v>129</v>
      </c>
      <c r="C84" s="168">
        <v>9800</v>
      </c>
    </row>
    <row r="85" spans="1:6" ht="15.75" x14ac:dyDescent="0.25">
      <c r="A85" s="12">
        <v>6</v>
      </c>
      <c r="B85" s="142" t="s">
        <v>130</v>
      </c>
      <c r="C85" s="168">
        <v>2700</v>
      </c>
    </row>
    <row r="86" spans="1:6" ht="15.75" x14ac:dyDescent="0.25">
      <c r="A86" s="12"/>
      <c r="B86" s="141" t="s">
        <v>2</v>
      </c>
      <c r="C86" s="169">
        <f>C80+C81+C82+C83+C84+C85</f>
        <v>30000</v>
      </c>
    </row>
    <row r="87" spans="1:6" x14ac:dyDescent="0.25">
      <c r="A87" s="18"/>
    </row>
    <row r="88" spans="1:6" x14ac:dyDescent="0.25">
      <c r="A88" s="18"/>
    </row>
    <row r="89" spans="1:6" x14ac:dyDescent="0.25">
      <c r="A89" s="18"/>
    </row>
  </sheetData>
  <mergeCells count="6">
    <mergeCell ref="A78:C78"/>
    <mergeCell ref="A60:C60"/>
    <mergeCell ref="A48:C48"/>
    <mergeCell ref="A33:C33"/>
    <mergeCell ref="B1:C1"/>
    <mergeCell ref="A73:C73"/>
  </mergeCells>
  <pageMargins left="0.7" right="0.7" top="0.75" bottom="0.75" header="0.3" footer="0.3"/>
  <pageSetup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pc</dc:creator>
  <cp:lastModifiedBy>HP</cp:lastModifiedBy>
  <cp:lastPrinted>2024-01-02T11:45:53Z</cp:lastPrinted>
  <dcterms:created xsi:type="dcterms:W3CDTF">2014-09-10T18:28:43Z</dcterms:created>
  <dcterms:modified xsi:type="dcterms:W3CDTF">2024-01-02T11:47:02Z</dcterms:modified>
</cp:coreProperties>
</file>